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C:\Users\A073830\Desktop\"/>
    </mc:Choice>
  </mc:AlternateContent>
  <xr:revisionPtr revIDLastSave="0" documentId="13_ncr:1_{788B9D74-AB15-4539-BE83-CA1A9A86F6AF}" xr6:coauthVersionLast="46" xr6:coauthVersionMax="46" xr10:uidLastSave="{00000000-0000-0000-0000-000000000000}"/>
  <bookViews>
    <workbookView xWindow="-120" yWindow="-120" windowWidth="29040" windowHeight="15840" firstSheet="1" activeTab="1" xr2:uid="{00000000-000D-0000-FFFF-FFFF00000000}"/>
  </bookViews>
  <sheets>
    <sheet name="Instructions" sheetId="3" r:id="rId1"/>
    <sheet name="Budget Presentation Template" sheetId="2" r:id="rId2"/>
    <sheet name="Example" sheetId="4" r:id="rId3"/>
  </sheets>
  <definedNames>
    <definedName name="_xlnm.Print_Area" localSheetId="1">'Budget Presentation Template'!$A$1:$K$547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2" i="2" l="1"/>
  <c r="G99" i="2" l="1"/>
  <c r="F99" i="2"/>
  <c r="G79" i="2" l="1"/>
  <c r="C491" i="2"/>
  <c r="C182" i="2" l="1"/>
  <c r="D217" i="2"/>
  <c r="G215" i="2"/>
  <c r="G221" i="2" s="1"/>
  <c r="F215" i="2"/>
  <c r="F221" i="2" s="1"/>
  <c r="K211" i="2"/>
  <c r="G222" i="2" s="1"/>
  <c r="J211" i="2"/>
  <c r="F222" i="2" s="1"/>
  <c r="G211" i="2"/>
  <c r="G220" i="2" s="1"/>
  <c r="C211" i="2"/>
  <c r="G218" i="2" s="1"/>
  <c r="C207" i="2"/>
  <c r="F218" i="2" s="1"/>
  <c r="F211" i="2"/>
  <c r="F220" i="2" s="1"/>
  <c r="F223" i="2" l="1"/>
  <c r="G223" i="2"/>
  <c r="G136" i="2" l="1"/>
  <c r="G26" i="2" l="1"/>
  <c r="C8" i="2"/>
  <c r="D529" i="2"/>
  <c r="G527" i="2"/>
  <c r="G533" i="2" s="1"/>
  <c r="F527" i="2"/>
  <c r="F533" i="2" s="1"/>
  <c r="K520" i="2"/>
  <c r="G534" i="2" s="1"/>
  <c r="J520" i="2"/>
  <c r="F534" i="2" s="1"/>
  <c r="G520" i="2"/>
  <c r="G532" i="2" s="1"/>
  <c r="F520" i="2"/>
  <c r="F532" i="2" s="1"/>
  <c r="C520" i="2"/>
  <c r="G530" i="2" s="1"/>
  <c r="C515" i="2"/>
  <c r="F530" i="2" s="1"/>
  <c r="D471" i="2"/>
  <c r="G469" i="2"/>
  <c r="G475" i="2" s="1"/>
  <c r="F469" i="2"/>
  <c r="F475" i="2" s="1"/>
  <c r="K462" i="2"/>
  <c r="G476" i="2" s="1"/>
  <c r="J462" i="2"/>
  <c r="F476" i="2" s="1"/>
  <c r="G462" i="2"/>
  <c r="G474" i="2" s="1"/>
  <c r="F462" i="2"/>
  <c r="F474" i="2" s="1"/>
  <c r="C462" i="2"/>
  <c r="G472" i="2" s="1"/>
  <c r="C457" i="2"/>
  <c r="F472" i="2" s="1"/>
  <c r="G269" i="2"/>
  <c r="F269" i="2"/>
  <c r="G535" i="2" l="1"/>
  <c r="F535" i="2"/>
  <c r="G477" i="2"/>
  <c r="F477" i="2"/>
  <c r="G54" i="2"/>
  <c r="F54" i="2"/>
  <c r="D442" i="2"/>
  <c r="G440" i="2"/>
  <c r="G446" i="2" s="1"/>
  <c r="F440" i="2"/>
  <c r="F446" i="2" s="1"/>
  <c r="K433" i="2"/>
  <c r="G447" i="2" s="1"/>
  <c r="J433" i="2"/>
  <c r="F447" i="2" s="1"/>
  <c r="G433" i="2"/>
  <c r="G445" i="2" s="1"/>
  <c r="F433" i="2"/>
  <c r="F445" i="2" s="1"/>
  <c r="C433" i="2"/>
  <c r="G443" i="2" s="1"/>
  <c r="C428" i="2"/>
  <c r="F443" i="2" s="1"/>
  <c r="D413" i="2"/>
  <c r="G411" i="2"/>
  <c r="G417" i="2" s="1"/>
  <c r="F411" i="2"/>
  <c r="F417" i="2" s="1"/>
  <c r="K404" i="2"/>
  <c r="G418" i="2" s="1"/>
  <c r="J404" i="2"/>
  <c r="F418" i="2" s="1"/>
  <c r="G404" i="2"/>
  <c r="G416" i="2" s="1"/>
  <c r="F404" i="2"/>
  <c r="F416" i="2" s="1"/>
  <c r="C404" i="2"/>
  <c r="G414" i="2" s="1"/>
  <c r="C399" i="2"/>
  <c r="F414" i="2" s="1"/>
  <c r="D384" i="2"/>
  <c r="G382" i="2"/>
  <c r="G388" i="2" s="1"/>
  <c r="F382" i="2"/>
  <c r="F388" i="2" s="1"/>
  <c r="K375" i="2"/>
  <c r="G389" i="2" s="1"/>
  <c r="J375" i="2"/>
  <c r="F389" i="2" s="1"/>
  <c r="G375" i="2"/>
  <c r="G387" i="2" s="1"/>
  <c r="F375" i="2"/>
  <c r="F387" i="2" s="1"/>
  <c r="C375" i="2"/>
  <c r="G385" i="2" s="1"/>
  <c r="C370" i="2"/>
  <c r="F385" i="2" s="1"/>
  <c r="D355" i="2"/>
  <c r="G353" i="2"/>
  <c r="G359" i="2" s="1"/>
  <c r="F353" i="2"/>
  <c r="F359" i="2" s="1"/>
  <c r="K346" i="2"/>
  <c r="G360" i="2" s="1"/>
  <c r="J346" i="2"/>
  <c r="F360" i="2" s="1"/>
  <c r="G346" i="2"/>
  <c r="G358" i="2" s="1"/>
  <c r="F346" i="2"/>
  <c r="F358" i="2" s="1"/>
  <c r="C346" i="2"/>
  <c r="G356" i="2" s="1"/>
  <c r="C341" i="2"/>
  <c r="F356" i="2" s="1"/>
  <c r="D326" i="2"/>
  <c r="G324" i="2"/>
  <c r="G330" i="2" s="1"/>
  <c r="F324" i="2"/>
  <c r="F330" i="2" s="1"/>
  <c r="K317" i="2"/>
  <c r="G331" i="2" s="1"/>
  <c r="J317" i="2"/>
  <c r="F331" i="2" s="1"/>
  <c r="G317" i="2"/>
  <c r="G329" i="2" s="1"/>
  <c r="F317" i="2"/>
  <c r="F329" i="2" s="1"/>
  <c r="C317" i="2"/>
  <c r="G327" i="2" s="1"/>
  <c r="C312" i="2"/>
  <c r="F327" i="2" s="1"/>
  <c r="D297" i="2"/>
  <c r="G295" i="2"/>
  <c r="G301" i="2" s="1"/>
  <c r="F295" i="2"/>
  <c r="F301" i="2" s="1"/>
  <c r="K290" i="2"/>
  <c r="G302" i="2" s="1"/>
  <c r="J290" i="2"/>
  <c r="F302" i="2" s="1"/>
  <c r="G290" i="2"/>
  <c r="G300" i="2" s="1"/>
  <c r="F290" i="2"/>
  <c r="F300" i="2" s="1"/>
  <c r="C290" i="2"/>
  <c r="G298" i="2" s="1"/>
  <c r="C285" i="2"/>
  <c r="F298" i="2" s="1"/>
  <c r="D271" i="2"/>
  <c r="G275" i="2"/>
  <c r="F275" i="2"/>
  <c r="K259" i="2"/>
  <c r="G276" i="2" s="1"/>
  <c r="J259" i="2"/>
  <c r="F276" i="2" s="1"/>
  <c r="G259" i="2"/>
  <c r="G274" i="2" s="1"/>
  <c r="F259" i="2"/>
  <c r="F274" i="2" s="1"/>
  <c r="C259" i="2"/>
  <c r="G272" i="2" s="1"/>
  <c r="C255" i="2"/>
  <c r="F272" i="2" s="1"/>
  <c r="D241" i="2"/>
  <c r="G239" i="2"/>
  <c r="G245" i="2" s="1"/>
  <c r="F239" i="2"/>
  <c r="F245" i="2" s="1"/>
  <c r="K235" i="2"/>
  <c r="G246" i="2" s="1"/>
  <c r="J235" i="2"/>
  <c r="F246" i="2" s="1"/>
  <c r="G235" i="2"/>
  <c r="G244" i="2" s="1"/>
  <c r="F235" i="2"/>
  <c r="F244" i="2" s="1"/>
  <c r="C235" i="2"/>
  <c r="G242" i="2" s="1"/>
  <c r="C231" i="2"/>
  <c r="F242" i="2" s="1"/>
  <c r="D192" i="2"/>
  <c r="G190" i="2"/>
  <c r="G196" i="2" s="1"/>
  <c r="F190" i="2"/>
  <c r="F196" i="2" s="1"/>
  <c r="K186" i="2"/>
  <c r="G197" i="2" s="1"/>
  <c r="J186" i="2"/>
  <c r="F197" i="2" s="1"/>
  <c r="G186" i="2"/>
  <c r="G195" i="2" s="1"/>
  <c r="F186" i="2"/>
  <c r="F195" i="2" s="1"/>
  <c r="C186" i="2"/>
  <c r="G193" i="2" s="1"/>
  <c r="F193" i="2"/>
  <c r="D167" i="2"/>
  <c r="G165" i="2"/>
  <c r="G171" i="2" s="1"/>
  <c r="F165" i="2"/>
  <c r="F171" i="2" s="1"/>
  <c r="K156" i="2"/>
  <c r="G172" i="2" s="1"/>
  <c r="J156" i="2"/>
  <c r="F172" i="2" s="1"/>
  <c r="G156" i="2"/>
  <c r="G170" i="2" s="1"/>
  <c r="F156" i="2"/>
  <c r="F170" i="2" s="1"/>
  <c r="C156" i="2"/>
  <c r="G168" i="2" s="1"/>
  <c r="F168" i="2"/>
  <c r="D138" i="2"/>
  <c r="G142" i="2"/>
  <c r="F136" i="2"/>
  <c r="F142" i="2" s="1"/>
  <c r="K125" i="2"/>
  <c r="G143" i="2" s="1"/>
  <c r="J125" i="2"/>
  <c r="F143" i="2" s="1"/>
  <c r="G125" i="2"/>
  <c r="G141" i="2" s="1"/>
  <c r="F125" i="2"/>
  <c r="F141" i="2" s="1"/>
  <c r="C125" i="2"/>
  <c r="G139" i="2" s="1"/>
  <c r="C121" i="2"/>
  <c r="F139" i="2" s="1"/>
  <c r="D106" i="2"/>
  <c r="G104" i="2"/>
  <c r="G110" i="2" s="1"/>
  <c r="F104" i="2"/>
  <c r="F110" i="2" s="1"/>
  <c r="K99" i="2"/>
  <c r="G111" i="2" s="1"/>
  <c r="J99" i="2"/>
  <c r="F111" i="2" s="1"/>
  <c r="G109" i="2"/>
  <c r="F109" i="2"/>
  <c r="C99" i="2"/>
  <c r="G107" i="2" s="1"/>
  <c r="C95" i="2"/>
  <c r="F107" i="2" s="1"/>
  <c r="D81" i="2"/>
  <c r="G85" i="2"/>
  <c r="F79" i="2"/>
  <c r="F85" i="2" s="1"/>
  <c r="K75" i="2"/>
  <c r="G86" i="2" s="1"/>
  <c r="J75" i="2"/>
  <c r="F86" i="2" s="1"/>
  <c r="G75" i="2"/>
  <c r="G84" i="2" s="1"/>
  <c r="F75" i="2"/>
  <c r="F84" i="2" s="1"/>
  <c r="C75" i="2"/>
  <c r="G82" i="2" s="1"/>
  <c r="C71" i="2"/>
  <c r="F82" i="2" s="1"/>
  <c r="G390" i="2" l="1"/>
  <c r="G144" i="2"/>
  <c r="G303" i="2"/>
  <c r="G87" i="2"/>
  <c r="F277" i="2"/>
  <c r="F361" i="2"/>
  <c r="G361" i="2"/>
  <c r="G112" i="2"/>
  <c r="G198" i="2"/>
  <c r="F332" i="2"/>
  <c r="F112" i="2"/>
  <c r="G332" i="2"/>
  <c r="F448" i="2"/>
  <c r="G448" i="2"/>
  <c r="F419" i="2"/>
  <c r="G419" i="2"/>
  <c r="F390" i="2"/>
  <c r="F303" i="2"/>
  <c r="G277" i="2"/>
  <c r="F247" i="2"/>
  <c r="G247" i="2"/>
  <c r="F198" i="2"/>
  <c r="F173" i="2"/>
  <c r="G173" i="2"/>
  <c r="F144" i="2"/>
  <c r="F87" i="2"/>
  <c r="G23" i="2"/>
  <c r="D500" i="2" l="1"/>
  <c r="G498" i="2"/>
  <c r="G504" i="2" s="1"/>
  <c r="F498" i="2"/>
  <c r="F504" i="2" s="1"/>
  <c r="K491" i="2"/>
  <c r="G505" i="2" s="1"/>
  <c r="J491" i="2"/>
  <c r="F505" i="2" s="1"/>
  <c r="G491" i="2"/>
  <c r="G503" i="2" s="1"/>
  <c r="F491" i="2"/>
  <c r="F503" i="2" s="1"/>
  <c r="G501" i="2"/>
  <c r="C486" i="2"/>
  <c r="F501" i="2" s="1"/>
  <c r="D56" i="2"/>
  <c r="G60" i="2"/>
  <c r="G544" i="2" s="1"/>
  <c r="F60" i="2"/>
  <c r="K39" i="2"/>
  <c r="G61" i="2" s="1"/>
  <c r="G545" i="2" s="1"/>
  <c r="J39" i="2"/>
  <c r="F61" i="2" s="1"/>
  <c r="G39" i="2"/>
  <c r="G59" i="2" s="1"/>
  <c r="F39" i="2"/>
  <c r="F59" i="2" s="1"/>
  <c r="C39" i="2"/>
  <c r="G57" i="2" s="1"/>
  <c r="C35" i="2"/>
  <c r="F57" i="2" s="1"/>
  <c r="D21" i="2"/>
  <c r="G19" i="2"/>
  <c r="G25" i="2" s="1"/>
  <c r="F19" i="2"/>
  <c r="F25" i="2" s="1"/>
  <c r="F544" i="2" s="1"/>
  <c r="K12" i="2"/>
  <c r="J12" i="2"/>
  <c r="F26" i="2" s="1"/>
  <c r="G12" i="2"/>
  <c r="G24" i="2" s="1"/>
  <c r="G543" i="2" s="1"/>
  <c r="F12" i="2"/>
  <c r="F24" i="2" s="1"/>
  <c r="C12" i="2"/>
  <c r="G22" i="2" s="1"/>
  <c r="G541" i="2" s="1"/>
  <c r="F22" i="2"/>
  <c r="F541" i="2" s="1"/>
  <c r="F545" i="2" l="1"/>
  <c r="F543" i="2"/>
  <c r="G27" i="2"/>
  <c r="F506" i="2"/>
  <c r="G506" i="2"/>
  <c r="F62" i="2"/>
  <c r="G62" i="2"/>
  <c r="F27" i="2"/>
  <c r="G546" i="2" l="1"/>
  <c r="F546" i="2"/>
</calcChain>
</file>

<file path=xl/sharedStrings.xml><?xml version="1.0" encoding="utf-8"?>
<sst xmlns="http://schemas.openxmlformats.org/spreadsheetml/2006/main" count="815" uniqueCount="144">
  <si>
    <t>GENERAL REVENUE
APPROPRIATED</t>
  </si>
  <si>
    <t>SPECIAL REVENUE
APPROPRIATED</t>
  </si>
  <si>
    <t>Fund #</t>
  </si>
  <si>
    <t>Fund Name</t>
  </si>
  <si>
    <t>Spending 
Authority</t>
  </si>
  <si>
    <t>Approp.
Amount</t>
  </si>
  <si>
    <t>(Current Fiscal Year)</t>
  </si>
  <si>
    <t>TOTAL</t>
  </si>
  <si>
    <t>FEDERAL REVENUE
APPROPRIATED</t>
  </si>
  <si>
    <t>SPECIAL REVENUE
NON-APPROPRIATED</t>
  </si>
  <si>
    <t>SPENDING 
AUTHORITY</t>
  </si>
  <si>
    <t>APPROPRIATED</t>
  </si>
  <si>
    <t>NON-APPROPRIATED</t>
  </si>
  <si>
    <t>GENERAL REVENUE ANNUAL</t>
  </si>
  <si>
    <t>SPECIAL REVENUE:</t>
  </si>
  <si>
    <t>FEDERAL REVENUE</t>
  </si>
  <si>
    <t>GRAND TOTAL</t>
  </si>
  <si>
    <t>DEPARTMENT &amp; AGENCY GRAND TOTALS</t>
  </si>
  <si>
    <t>1)</t>
  </si>
  <si>
    <t>2)</t>
  </si>
  <si>
    <t>3)</t>
  </si>
  <si>
    <r>
      <rPr>
        <u/>
        <sz val="12"/>
        <color rgb="FF000000"/>
        <rFont val="Times New Roman"/>
        <family val="1"/>
      </rPr>
      <t xml:space="preserve">In the cells where </t>
    </r>
    <r>
      <rPr>
        <u/>
        <sz val="12"/>
        <color rgb="FFFF0000"/>
        <rFont val="Times New Roman"/>
        <family val="1"/>
      </rPr>
      <t xml:space="preserve">Red Text </t>
    </r>
    <r>
      <rPr>
        <u/>
        <sz val="12"/>
        <rFont val="Times New Roman"/>
        <family val="1"/>
      </rPr>
      <t xml:space="preserve">appears, replace the </t>
    </r>
    <r>
      <rPr>
        <u/>
        <sz val="12"/>
        <color rgb="FFFF0000"/>
        <rFont val="Times New Roman"/>
        <family val="1"/>
      </rPr>
      <t>Red Text</t>
    </r>
    <r>
      <rPr>
        <u/>
        <sz val="12"/>
        <rFont val="Times New Roman"/>
        <family val="1"/>
      </rPr>
      <t xml:space="preserve"> with the information indicated by the </t>
    </r>
    <r>
      <rPr>
        <u/>
        <sz val="12"/>
        <color rgb="FFFF0000"/>
        <rFont val="Times New Roman"/>
        <family val="1"/>
      </rPr>
      <t>Red Text</t>
    </r>
    <r>
      <rPr>
        <u/>
        <sz val="12"/>
        <rFont val="Times New Roman"/>
        <family val="1"/>
      </rPr>
      <t>.</t>
    </r>
    <r>
      <rPr>
        <sz val="12"/>
        <rFont val="Times New Roman"/>
        <family val="1"/>
      </rPr>
      <t xml:space="preserve"> (e.g. "As of DATE" or "DATE" = the date on which in information was retrieved from OASIS or the most recent date which the information reflects, such as a month ending date.)</t>
    </r>
  </si>
  <si>
    <t>4)</t>
  </si>
  <si>
    <t>5)</t>
  </si>
  <si>
    <r>
      <t xml:space="preserve">For each section list the department or agency for which the following budgetary information is applies. The section for department name is indicated with </t>
    </r>
    <r>
      <rPr>
        <sz val="12"/>
        <color rgb="FFFF0000"/>
        <rFont val="Times New Roman"/>
        <family val="1"/>
      </rPr>
      <t>Red Text</t>
    </r>
    <r>
      <rPr>
        <sz val="12"/>
        <color rgb="FF000000"/>
        <rFont val="Times New Roman"/>
        <family val="1"/>
      </rPr>
      <t>.</t>
    </r>
  </si>
  <si>
    <t>Below the department/agency name list the fund number and name of each fund under the authority of that agency for each funding classification (i.e. General Revenue, Special Revenue &amp; Federal Revenue)</t>
  </si>
  <si>
    <t>6)</t>
  </si>
  <si>
    <t>Aside from the cells in which red text appears, it should only be necessary to input data for the fund number, fund name and their associated "amounts". Totals and grand totals should populate automatically when amounts are entered.</t>
  </si>
  <si>
    <t xml:space="preserve">Below is a brief list of instructions that will assist you in accurately completing the template on the next tab. </t>
  </si>
  <si>
    <t>Your department or agency may only need to complete one section of the template, depending on your particular department/agency is organized. (i.e. The Dept. of Agriculture would include a section for Dept. of Agriculture, WV Conservation Agency &amp; WV Agricultural Land Protection Authority each with fund numbers, fund names &amp; appropriation amounts related to the funds under the authority of each of those agencies.)</t>
  </si>
  <si>
    <t>If additional rows are needed in a particular sub-section, they can be added by simply right clicking on the row number on the left side of the screen immediately above where you would like to insert the additional rows.</t>
  </si>
  <si>
    <t>7)</t>
  </si>
  <si>
    <t>See tab number 3 "Example" for an example of how the template should appear when completed.</t>
  </si>
  <si>
    <t>Secretary of Administration</t>
  </si>
  <si>
    <t>0186</t>
  </si>
  <si>
    <t>General Admin Fund</t>
  </si>
  <si>
    <t>Tobacco Settlement</t>
  </si>
  <si>
    <t>Pension &amp; Healthcare</t>
  </si>
  <si>
    <t>Consolidated Public Retirement Board</t>
  </si>
  <si>
    <t>CPRB Expense Fund</t>
  </si>
  <si>
    <t>Gifts, Grants, Donations</t>
  </si>
  <si>
    <t>Teachers Accum Fund</t>
  </si>
  <si>
    <t>Teachers School Aid Form</t>
  </si>
  <si>
    <t>TDC Member Contributions</t>
  </si>
  <si>
    <t>TDC Suspension Account</t>
  </si>
  <si>
    <t>Deputy Sheriff Retirement</t>
  </si>
  <si>
    <t>Judges Retirement</t>
  </si>
  <si>
    <t>EMS Retirement System</t>
  </si>
  <si>
    <t>Employee Sick Leave Fund</t>
  </si>
  <si>
    <t>PERS Income Fund</t>
  </si>
  <si>
    <t>Finance Division</t>
  </si>
  <si>
    <t>0203</t>
  </si>
  <si>
    <t>Division of Finance</t>
  </si>
  <si>
    <t>Single Audited Services</t>
  </si>
  <si>
    <t>Information Services and Communications / Office of Technology</t>
  </si>
  <si>
    <t>Postage Fund</t>
  </si>
  <si>
    <t>Information Services and Comm</t>
  </si>
  <si>
    <t>Telecom Services and Payment</t>
  </si>
  <si>
    <t>Chief Technology Administration</t>
  </si>
  <si>
    <t>General Services Division</t>
  </si>
  <si>
    <t>0230</t>
  </si>
  <si>
    <t>General Services Fund</t>
  </si>
  <si>
    <t>State Building Commission</t>
  </si>
  <si>
    <t>Regional Jail Auth Debt Service</t>
  </si>
  <si>
    <t>EAST Debt Service (Lottery)</t>
  </si>
  <si>
    <t>Parking Garage Fund</t>
  </si>
  <si>
    <t>Dome and Capital Improvements</t>
  </si>
  <si>
    <t>Capitol Reno and Improvement</t>
  </si>
  <si>
    <t>2004 Capitol Parking Garage</t>
  </si>
  <si>
    <t>Purchasing Division</t>
  </si>
  <si>
    <t>0210</t>
  </si>
  <si>
    <t>Purchasing Fund</t>
  </si>
  <si>
    <t>Seminars and Classes</t>
  </si>
  <si>
    <t>Vendor Fee Fund</t>
  </si>
  <si>
    <t>Purchasing Improvement Fund</t>
  </si>
  <si>
    <t>Travel Management</t>
  </si>
  <si>
    <t>0615</t>
  </si>
  <si>
    <t>Aviation</t>
  </si>
  <si>
    <t>0214</t>
  </si>
  <si>
    <t>Commission on Uniform State Laws</t>
  </si>
  <si>
    <t>Comm on Uniform Laws</t>
  </si>
  <si>
    <t>Board of Risk and Insurance Management</t>
  </si>
  <si>
    <t>Public Employees Grievance Board</t>
  </si>
  <si>
    <t>0220</t>
  </si>
  <si>
    <t>Ed and St Emp Grievance</t>
  </si>
  <si>
    <t>Ethics Commission</t>
  </si>
  <si>
    <t>0223</t>
  </si>
  <si>
    <t>Ethics Commission Fund</t>
  </si>
  <si>
    <t>Fines and Reimbursements</t>
  </si>
  <si>
    <t>Public Defender Services</t>
  </si>
  <si>
    <t>0226</t>
  </si>
  <si>
    <t>Criminal Law Research Center</t>
  </si>
  <si>
    <t>Consumer Sales Tax</t>
  </si>
  <si>
    <t>Division of Personnel</t>
  </si>
  <si>
    <t>Division of Personnel Fund</t>
  </si>
  <si>
    <t>0233</t>
  </si>
  <si>
    <t>Committee for the Purchase of Commodities and Services from the Handicapped</t>
  </si>
  <si>
    <t>Purch of Commod/Serv</t>
  </si>
  <si>
    <t>Public Employees Insurance Agency</t>
  </si>
  <si>
    <t>Basic Insurance Premium Fund</t>
  </si>
  <si>
    <t>Administrative Expense Fund</t>
  </si>
  <si>
    <t>Opt Life Insurance Prem Fund</t>
  </si>
  <si>
    <t>Prosecuting Attorneys Institute</t>
  </si>
  <si>
    <t>0557</t>
  </si>
  <si>
    <t>Gen Administration Fund</t>
  </si>
  <si>
    <t>WV Pros Attorneys Institute</t>
  </si>
  <si>
    <t>Gifts, Grants and Donations</t>
  </si>
  <si>
    <t>Retiree Health Benefit Trust Fund</t>
  </si>
  <si>
    <t>OPEB Benefit Contr Accum Fnd</t>
  </si>
  <si>
    <t>Real Estate Division</t>
  </si>
  <si>
    <t>0610</t>
  </si>
  <si>
    <t>Real Estate Division Fund</t>
  </si>
  <si>
    <t>Public Land Corporation Fund</t>
  </si>
  <si>
    <t>Parking Lots Operating Fund</t>
  </si>
  <si>
    <t>Reappropriated</t>
  </si>
  <si>
    <t>State Special Insurance Fund</t>
  </si>
  <si>
    <t>Mine Subsidence Insurance Fund</t>
  </si>
  <si>
    <t>Flood Trust Fund</t>
  </si>
  <si>
    <t>Public Entity Insurance Trust Fund</t>
  </si>
  <si>
    <t>Premium Tax Savings Fund</t>
  </si>
  <si>
    <t>Patient Injury Compensation Fund</t>
  </si>
  <si>
    <t>Travel Mgmt (Aviation)</t>
  </si>
  <si>
    <t>Fleet Management Division</t>
  </si>
  <si>
    <t>Shared Services</t>
  </si>
  <si>
    <t>OT Excess Lottery Fund</t>
  </si>
  <si>
    <t xml:space="preserve">Municipal Police &amp; Firefighters </t>
  </si>
  <si>
    <t>Public Safety Death Disability &amp; Retirement System</t>
  </si>
  <si>
    <t>State Police Retirement</t>
  </si>
  <si>
    <t>PEIA Subsidy</t>
  </si>
  <si>
    <t>DOH Procurement Reimbursemen</t>
  </si>
  <si>
    <t xml:space="preserve"> </t>
  </si>
  <si>
    <t>Fiscal Year 2021</t>
  </si>
  <si>
    <t>(Unexpended Cash as of 12/31/20)</t>
  </si>
  <si>
    <t>Cash Balance 
12/31/20</t>
  </si>
  <si>
    <t>Cash Balance
12/31/20</t>
  </si>
  <si>
    <t>State Surplus</t>
  </si>
  <si>
    <t>Federal Surplus</t>
  </si>
  <si>
    <t>CASH BALANCE
AS OF 12/31/20</t>
  </si>
  <si>
    <t>Cash Balance  12/31/20</t>
  </si>
  <si>
    <t>Cash Balance   12/31/20</t>
  </si>
  <si>
    <t>Encumbered 12/31/20</t>
  </si>
  <si>
    <t>Department of Administration</t>
  </si>
  <si>
    <t>Governor's Mansion Fund</t>
  </si>
  <si>
    <t>$33,503,913 of the $44,475,456 is encumbered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</si>
</sst>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23" x14ac:knownFonts="1">
    <font>
      <sz val="10"/>
      <color rgb="FF000000"/>
      <name val="Times New Roman"/>
      <charset val="204"/>
    </font>
    <font>
      <sz val="10"/>
      <color rgb="FF000000"/>
      <name val="Times New Roman"/>
      <charset val="204"/>
    </font>
    <font>
      <b/>
      <sz val="24"/>
      <color rgb="FF000000"/>
      <name val="Arial"/>
      <family val="2"/>
    </font>
    <font>
      <sz val="10"/>
      <color rgb="FF000000"/>
      <name val="Arial"/>
      <family val="2"/>
    </font>
    <font>
      <b/>
      <sz val="16"/>
      <color rgb="FFFF0000"/>
      <name val="Arial"/>
      <family val="2"/>
    </font>
    <font>
      <sz val="14"/>
      <color rgb="FF000000"/>
      <name val="Arial"/>
      <family val="2"/>
    </font>
    <font>
      <sz val="12"/>
      <color rgb="FF000000"/>
      <name val="Arial"/>
      <family val="2"/>
    </font>
    <font>
      <i/>
      <sz val="12"/>
      <color rgb="FF000000"/>
      <name val="Arial"/>
      <family val="2"/>
    </font>
    <font>
      <b/>
      <sz val="12"/>
      <color rgb="FF000000"/>
      <name val="Arial"/>
      <family val="2"/>
    </font>
    <font>
      <b/>
      <u/>
      <sz val="12"/>
      <color rgb="FF000000"/>
      <name val="Arial"/>
      <family val="2"/>
    </font>
    <font>
      <b/>
      <sz val="16"/>
      <color rgb="FF000000"/>
      <name val="Arial"/>
      <family val="2"/>
    </font>
    <font>
      <sz val="12"/>
      <color rgb="FF000000"/>
      <name val="Times New Roman"/>
      <family val="1"/>
    </font>
    <font>
      <b/>
      <sz val="12"/>
      <color rgb="FF000000"/>
      <name val="Times New Roman"/>
      <family val="1"/>
    </font>
    <font>
      <b/>
      <sz val="14"/>
      <color rgb="FF000000"/>
      <name val="Times New Roman"/>
      <family val="1"/>
    </font>
    <font>
      <sz val="10"/>
      <color rgb="FF000000"/>
      <name val="Times New Roman"/>
      <family val="1"/>
    </font>
    <font>
      <u/>
      <sz val="12"/>
      <color rgb="FF000000"/>
      <name val="Times New Roman"/>
      <family val="1"/>
    </font>
    <font>
      <u/>
      <sz val="12"/>
      <color rgb="FFFF0000"/>
      <name val="Times New Roman"/>
      <family val="1"/>
    </font>
    <font>
      <u/>
      <sz val="12"/>
      <name val="Times New Roman"/>
      <family val="1"/>
    </font>
    <font>
      <sz val="12"/>
      <name val="Times New Roman"/>
      <family val="1"/>
    </font>
    <font>
      <sz val="12"/>
      <color rgb="FFFF0000"/>
      <name val="Times New Roman"/>
      <family val="1"/>
    </font>
    <font>
      <b/>
      <u/>
      <sz val="12"/>
      <color rgb="FF000000"/>
      <name val="Times New Roman"/>
      <family val="1"/>
    </font>
    <font>
      <sz val="10"/>
      <name val="Arial"/>
    </font>
    <font>
      <b/>
      <i/>
      <sz val="10"/>
      <name val="Arial"/>
    </font>
  </fonts>
  <fills count="8">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bgColor indexed="64"/>
      </patternFill>
    </fill>
    <fill>
      <patternFill patternType="solid">
        <fgColor theme="2"/>
        <bgColor indexed="64"/>
      </patternFill>
    </fill>
  </fills>
  <borders count="1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0" fontId="21" fillId="0" borderId="0"/>
    <xf numFmtId="43" fontId="2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21">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6" fillId="0" borderId="0" xfId="0" applyFont="1" applyFill="1" applyBorder="1" applyAlignment="1">
      <alignment horizontal="left" vertical="top"/>
    </xf>
    <xf numFmtId="0" fontId="6" fillId="0" borderId="6" xfId="0" applyFont="1" applyFill="1" applyBorder="1" applyAlignment="1">
      <alignment horizontal="left" vertical="top"/>
    </xf>
    <xf numFmtId="0" fontId="6" fillId="0" borderId="5" xfId="0" applyFont="1" applyFill="1" applyBorder="1" applyAlignment="1">
      <alignment horizontal="left" vertical="top"/>
    </xf>
    <xf numFmtId="0" fontId="9" fillId="0" borderId="0" xfId="0" applyFont="1" applyFill="1" applyBorder="1" applyAlignment="1">
      <alignment horizontal="center" vertical="center" wrapText="1"/>
    </xf>
    <xf numFmtId="164" fontId="8" fillId="0" borderId="0" xfId="0" applyNumberFormat="1" applyFont="1" applyFill="1" applyBorder="1" applyAlignment="1">
      <alignment horizontal="left" vertical="top"/>
    </xf>
    <xf numFmtId="0" fontId="8" fillId="0" borderId="0" xfId="0" applyFont="1" applyFill="1" applyBorder="1" applyAlignment="1">
      <alignment horizontal="left" vertical="top"/>
    </xf>
    <xf numFmtId="164" fontId="8" fillId="0" borderId="1" xfId="0" applyNumberFormat="1" applyFont="1" applyFill="1" applyBorder="1" applyAlignment="1">
      <alignment horizontal="left" vertical="top"/>
    </xf>
    <xf numFmtId="164" fontId="8" fillId="2" borderId="12" xfId="1" applyNumberFormat="1" applyFont="1" applyFill="1" applyBorder="1" applyAlignment="1">
      <alignment horizontal="left" vertical="top"/>
    </xf>
    <xf numFmtId="0" fontId="6" fillId="4" borderId="8" xfId="0" applyFont="1" applyFill="1" applyBorder="1" applyAlignment="1">
      <alignment horizontal="left" vertical="top"/>
    </xf>
    <xf numFmtId="0" fontId="6" fillId="4" borderId="1" xfId="0" applyFont="1" applyFill="1" applyBorder="1" applyAlignment="1">
      <alignment horizontal="left" vertical="top"/>
    </xf>
    <xf numFmtId="0" fontId="6" fillId="4" borderId="7" xfId="0" applyFont="1" applyFill="1" applyBorder="1" applyAlignment="1">
      <alignment horizontal="left" vertical="top"/>
    </xf>
    <xf numFmtId="0" fontId="6" fillId="0" borderId="8" xfId="0" applyFont="1" applyFill="1" applyBorder="1" applyAlignment="1">
      <alignment horizontal="left" vertical="top"/>
    </xf>
    <xf numFmtId="0" fontId="6" fillId="0" borderId="1" xfId="0" applyFont="1" applyFill="1" applyBorder="1" applyAlignment="1">
      <alignment horizontal="left" vertical="top"/>
    </xf>
    <xf numFmtId="0" fontId="6" fillId="0" borderId="7" xfId="0" applyFont="1" applyFill="1" applyBorder="1" applyAlignment="1">
      <alignment horizontal="left" vertical="top"/>
    </xf>
    <xf numFmtId="164" fontId="6" fillId="0" borderId="6" xfId="1" applyNumberFormat="1" applyFont="1" applyFill="1" applyBorder="1" applyAlignment="1">
      <alignment vertical="top"/>
    </xf>
    <xf numFmtId="0" fontId="12" fillId="0" borderId="0" xfId="0" applyFont="1" applyFill="1" applyBorder="1" applyAlignment="1">
      <alignment vertical="center" wrapText="1"/>
    </xf>
    <xf numFmtId="0" fontId="11"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6" fillId="0" borderId="0" xfId="0" applyFont="1" applyFill="1" applyBorder="1" applyAlignment="1">
      <alignment horizontal="left" vertical="top" wrapText="1"/>
    </xf>
    <xf numFmtId="0" fontId="6" fillId="4"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3" fillId="0" borderId="0" xfId="0" applyFont="1" applyFill="1" applyBorder="1" applyAlignment="1">
      <alignment horizontal="left" vertical="top" wrapText="1"/>
    </xf>
    <xf numFmtId="9" fontId="6" fillId="0" borderId="0" xfId="4" applyFont="1" applyFill="1" applyBorder="1" applyAlignment="1">
      <alignment horizontal="center" vertical="top" wrapText="1"/>
    </xf>
    <xf numFmtId="0" fontId="3" fillId="6" borderId="0" xfId="0" applyFont="1" applyFill="1" applyBorder="1" applyAlignment="1">
      <alignment horizontal="left" vertical="top"/>
    </xf>
    <xf numFmtId="0" fontId="6" fillId="6" borderId="5"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0"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3" xfId="0" applyFont="1" applyFill="1" applyBorder="1" applyAlignment="1">
      <alignment horizontal="center" vertical="center"/>
    </xf>
    <xf numFmtId="1" fontId="6" fillId="6" borderId="2" xfId="0" applyNumberFormat="1" applyFont="1" applyFill="1" applyBorder="1" applyAlignment="1">
      <alignment horizontal="center" vertical="top"/>
    </xf>
    <xf numFmtId="0" fontId="6" fillId="6" borderId="6" xfId="0" applyFont="1" applyFill="1" applyBorder="1" applyAlignment="1">
      <alignment horizontal="left" vertical="top"/>
    </xf>
    <xf numFmtId="164" fontId="6" fillId="6" borderId="4" xfId="1" applyNumberFormat="1" applyFont="1" applyFill="1" applyBorder="1" applyAlignment="1">
      <alignment horizontal="left" vertical="top"/>
    </xf>
    <xf numFmtId="164" fontId="6" fillId="6" borderId="14" xfId="1" applyNumberFormat="1" applyFont="1" applyFill="1" applyBorder="1" applyAlignment="1">
      <alignment horizontal="left" vertical="top"/>
    </xf>
    <xf numFmtId="0" fontId="6" fillId="6" borderId="4" xfId="0" applyFont="1" applyFill="1" applyBorder="1" applyAlignment="1">
      <alignment horizontal="left" vertical="top" wrapText="1"/>
    </xf>
    <xf numFmtId="1" fontId="6" fillId="6" borderId="5" xfId="0" quotePrefix="1" applyNumberFormat="1" applyFont="1" applyFill="1" applyBorder="1" applyAlignment="1">
      <alignment horizontal="center" vertical="top"/>
    </xf>
    <xf numFmtId="0" fontId="6" fillId="6" borderId="0" xfId="0" applyFont="1" applyFill="1" applyBorder="1" applyAlignment="1">
      <alignment horizontal="left" vertical="top"/>
    </xf>
    <xf numFmtId="164" fontId="6" fillId="6" borderId="0" xfId="1" applyNumberFormat="1" applyFont="1" applyFill="1" applyBorder="1" applyAlignment="1">
      <alignment horizontal="left" vertical="top"/>
    </xf>
    <xf numFmtId="1" fontId="6" fillId="6" borderId="5" xfId="0" applyNumberFormat="1" applyFont="1" applyFill="1" applyBorder="1" applyAlignment="1">
      <alignment horizontal="center" vertical="top"/>
    </xf>
    <xf numFmtId="164" fontId="6" fillId="6" borderId="15" xfId="1" applyNumberFormat="1" applyFont="1" applyFill="1" applyBorder="1" applyAlignment="1">
      <alignment horizontal="left" vertical="top"/>
    </xf>
    <xf numFmtId="0" fontId="6" fillId="6" borderId="6" xfId="0" applyFont="1" applyFill="1" applyBorder="1" applyAlignment="1">
      <alignment horizontal="left" vertical="top" wrapText="1"/>
    </xf>
    <xf numFmtId="164" fontId="6" fillId="6" borderId="1" xfId="1" applyNumberFormat="1" applyFont="1" applyFill="1" applyBorder="1" applyAlignment="1">
      <alignment horizontal="left" vertical="top"/>
    </xf>
    <xf numFmtId="0" fontId="6" fillId="6" borderId="5" xfId="0" applyFont="1" applyFill="1" applyBorder="1" applyAlignment="1">
      <alignment horizontal="left" vertical="top"/>
    </xf>
    <xf numFmtId="1" fontId="6" fillId="6" borderId="5" xfId="0" applyNumberFormat="1" applyFont="1" applyFill="1" applyBorder="1" applyAlignment="1">
      <alignment horizontal="left" vertical="top"/>
    </xf>
    <xf numFmtId="164" fontId="6" fillId="6" borderId="16" xfId="1" applyNumberFormat="1" applyFont="1" applyFill="1" applyBorder="1" applyAlignment="1">
      <alignment horizontal="left" vertical="top"/>
    </xf>
    <xf numFmtId="0" fontId="6" fillId="6" borderId="0" xfId="0" applyFont="1" applyFill="1" applyBorder="1" applyAlignment="1">
      <alignment horizontal="left" vertical="top" wrapText="1"/>
    </xf>
    <xf numFmtId="0" fontId="3" fillId="7" borderId="0" xfId="0" applyFont="1" applyFill="1" applyBorder="1" applyAlignment="1">
      <alignment horizontal="left" vertical="top"/>
    </xf>
    <xf numFmtId="164" fontId="6" fillId="6" borderId="13" xfId="1" applyNumberFormat="1" applyFont="1" applyFill="1" applyBorder="1" applyAlignment="1">
      <alignment horizontal="left" vertical="top"/>
    </xf>
    <xf numFmtId="0" fontId="6" fillId="6" borderId="2" xfId="0" applyFont="1" applyFill="1" applyBorder="1" applyAlignment="1">
      <alignment horizontal="left" vertical="top"/>
    </xf>
    <xf numFmtId="0" fontId="6" fillId="6" borderId="3" xfId="0" applyFont="1" applyFill="1" applyBorder="1" applyAlignment="1">
      <alignment horizontal="left" vertical="top"/>
    </xf>
    <xf numFmtId="0" fontId="6" fillId="6" borderId="3" xfId="0" applyFont="1" applyFill="1" applyBorder="1" applyAlignment="1">
      <alignment horizontal="left" vertical="top" wrapText="1"/>
    </xf>
    <xf numFmtId="0" fontId="6" fillId="6" borderId="4" xfId="0" applyFont="1" applyFill="1" applyBorder="1" applyAlignment="1">
      <alignment horizontal="left" vertical="top"/>
    </xf>
    <xf numFmtId="0" fontId="9" fillId="6" borderId="0" xfId="0" applyFont="1" applyFill="1" applyBorder="1" applyAlignment="1">
      <alignment horizontal="center" vertical="center" wrapText="1"/>
    </xf>
    <xf numFmtId="164" fontId="8" fillId="6" borderId="0" xfId="0" applyNumberFormat="1" applyFont="1" applyFill="1" applyBorder="1" applyAlignment="1">
      <alignment horizontal="left" vertical="top"/>
    </xf>
    <xf numFmtId="9" fontId="6" fillId="6" borderId="0" xfId="4" applyFont="1" applyFill="1" applyBorder="1" applyAlignment="1">
      <alignment horizontal="center" vertical="top" wrapText="1"/>
    </xf>
    <xf numFmtId="0" fontId="8" fillId="6" borderId="0" xfId="0" applyFont="1" applyFill="1" applyBorder="1" applyAlignment="1">
      <alignment horizontal="left" vertical="top"/>
    </xf>
    <xf numFmtId="0" fontId="8" fillId="6" borderId="0" xfId="0" applyFont="1" applyFill="1" applyBorder="1" applyAlignment="1">
      <alignment vertical="top"/>
    </xf>
    <xf numFmtId="164" fontId="8" fillId="6" borderId="1" xfId="0" applyNumberFormat="1" applyFont="1" applyFill="1" applyBorder="1" applyAlignment="1">
      <alignment horizontal="left" vertical="top"/>
    </xf>
    <xf numFmtId="164" fontId="8" fillId="6" borderId="12" xfId="1" applyNumberFormat="1" applyFont="1" applyFill="1" applyBorder="1" applyAlignment="1">
      <alignment horizontal="left" vertical="top"/>
    </xf>
    <xf numFmtId="0" fontId="6" fillId="6" borderId="8" xfId="0" applyFont="1" applyFill="1" applyBorder="1" applyAlignment="1">
      <alignment horizontal="left" vertical="top"/>
    </xf>
    <xf numFmtId="0" fontId="6" fillId="6" borderId="1" xfId="0" applyFont="1" applyFill="1" applyBorder="1" applyAlignment="1">
      <alignment horizontal="left" vertical="top"/>
    </xf>
    <xf numFmtId="0" fontId="6" fillId="6" borderId="1" xfId="0" applyFont="1" applyFill="1" applyBorder="1" applyAlignment="1">
      <alignment horizontal="left" vertical="top" wrapText="1"/>
    </xf>
    <xf numFmtId="0" fontId="6" fillId="6" borderId="7" xfId="0" applyFont="1" applyFill="1" applyBorder="1" applyAlignment="1">
      <alignment horizontal="left" vertical="top"/>
    </xf>
    <xf numFmtId="1" fontId="6" fillId="6" borderId="17" xfId="0" applyNumberFormat="1" applyFont="1" applyFill="1" applyBorder="1" applyAlignment="1">
      <alignment horizontal="center" vertical="top"/>
    </xf>
    <xf numFmtId="0" fontId="6" fillId="6" borderId="18" xfId="0" applyFont="1" applyFill="1" applyBorder="1" applyAlignment="1">
      <alignment horizontal="left" vertical="top"/>
    </xf>
    <xf numFmtId="0" fontId="6" fillId="6" borderId="0" xfId="0" applyFont="1" applyFill="1" applyBorder="1" applyAlignment="1">
      <alignment horizontal="center" vertical="top" wrapText="1"/>
    </xf>
    <xf numFmtId="165" fontId="6" fillId="6" borderId="0" xfId="5" applyNumberFormat="1" applyFont="1" applyFill="1" applyBorder="1" applyAlignment="1">
      <alignment horizontal="right" vertical="top"/>
    </xf>
    <xf numFmtId="165" fontId="6" fillId="6" borderId="0" xfId="5" applyNumberFormat="1" applyFont="1" applyFill="1" applyBorder="1" applyAlignment="1">
      <alignment horizontal="left" vertical="top"/>
    </xf>
    <xf numFmtId="164" fontId="6" fillId="6" borderId="6" xfId="0" applyNumberFormat="1" applyFont="1" applyFill="1" applyBorder="1" applyAlignment="1">
      <alignment horizontal="left" vertical="top"/>
    </xf>
    <xf numFmtId="164" fontId="6" fillId="6" borderId="11" xfId="1" applyNumberFormat="1" applyFont="1" applyFill="1" applyBorder="1" applyAlignment="1">
      <alignment horizontal="left" vertical="top"/>
    </xf>
    <xf numFmtId="0" fontId="6" fillId="7" borderId="13" xfId="0" applyFont="1" applyFill="1" applyBorder="1" applyAlignment="1">
      <alignment horizontal="center" vertical="center" wrapText="1"/>
    </xf>
    <xf numFmtId="164" fontId="6" fillId="7" borderId="14" xfId="1" applyNumberFormat="1" applyFont="1" applyFill="1" applyBorder="1" applyAlignment="1">
      <alignment horizontal="left" vertical="top"/>
    </xf>
    <xf numFmtId="164" fontId="6" fillId="7" borderId="15" xfId="1" applyNumberFormat="1" applyFont="1" applyFill="1" applyBorder="1" applyAlignment="1">
      <alignment horizontal="left" vertical="top"/>
    </xf>
    <xf numFmtId="164" fontId="6" fillId="7" borderId="16" xfId="1" applyNumberFormat="1" applyFont="1" applyFill="1" applyBorder="1" applyAlignment="1">
      <alignment horizontal="left" vertical="top"/>
    </xf>
    <xf numFmtId="164" fontId="6" fillId="7" borderId="13" xfId="1" applyNumberFormat="1" applyFont="1" applyFill="1" applyBorder="1" applyAlignment="1">
      <alignment horizontal="left" vertical="top"/>
    </xf>
    <xf numFmtId="0" fontId="6" fillId="6" borderId="0" xfId="0" applyFont="1" applyFill="1" applyAlignment="1">
      <alignment horizontal="left" vertical="top"/>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20"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8" fillId="6" borderId="0" xfId="0" applyFont="1" applyFill="1" applyBorder="1" applyAlignment="1">
      <alignment horizontal="left" vertical="top"/>
    </xf>
    <xf numFmtId="164" fontId="8" fillId="7" borderId="0" xfId="0" applyNumberFormat="1" applyFont="1" applyFill="1" applyBorder="1" applyAlignment="1">
      <alignment horizontal="center" vertical="top"/>
    </xf>
    <xf numFmtId="164" fontId="8" fillId="7" borderId="1" xfId="0" applyNumberFormat="1" applyFont="1" applyFill="1" applyBorder="1" applyAlignment="1">
      <alignment horizontal="center" vertical="top"/>
    </xf>
    <xf numFmtId="0" fontId="8" fillId="6" borderId="0" xfId="0" applyFont="1" applyFill="1" applyBorder="1" applyAlignment="1">
      <alignment horizontal="center" vertical="top"/>
    </xf>
    <xf numFmtId="164" fontId="8" fillId="7" borderId="12" xfId="0" applyNumberFormat="1" applyFont="1" applyFill="1" applyBorder="1" applyAlignment="1">
      <alignment horizontal="center" vertical="top"/>
    </xf>
    <xf numFmtId="164" fontId="6" fillId="6" borderId="0" xfId="1" applyNumberFormat="1" applyFont="1" applyFill="1" applyBorder="1" applyAlignment="1">
      <alignment horizontal="center" vertical="top"/>
    </xf>
    <xf numFmtId="0" fontId="8" fillId="0" borderId="0" xfId="0" applyFont="1" applyFill="1" applyBorder="1" applyAlignment="1">
      <alignment horizontal="left" vertical="top"/>
    </xf>
    <xf numFmtId="0" fontId="8" fillId="0" borderId="0" xfId="0" applyFont="1" applyFill="1" applyBorder="1" applyAlignment="1">
      <alignment horizontal="center" vertical="top"/>
    </xf>
    <xf numFmtId="164" fontId="8" fillId="3" borderId="1" xfId="0" applyNumberFormat="1" applyFont="1" applyFill="1" applyBorder="1" applyAlignment="1">
      <alignment horizontal="center" vertical="top"/>
    </xf>
    <xf numFmtId="164" fontId="8" fillId="3" borderId="12" xfId="1" applyNumberFormat="1" applyFont="1" applyFill="1" applyBorder="1" applyAlignment="1">
      <alignment horizontal="center" vertical="top"/>
    </xf>
    <xf numFmtId="0" fontId="8" fillId="0" borderId="0" xfId="0" applyFont="1" applyFill="1" applyBorder="1" applyAlignment="1">
      <alignment vertical="top"/>
    </xf>
    <xf numFmtId="0" fontId="8" fillId="0" borderId="6" xfId="0" applyFont="1" applyFill="1" applyBorder="1" applyAlignment="1">
      <alignment vertical="top"/>
    </xf>
    <xf numFmtId="0" fontId="4" fillId="7" borderId="9" xfId="0" applyFont="1" applyFill="1" applyBorder="1" applyAlignment="1">
      <alignment horizontal="center" vertical="top"/>
    </xf>
    <xf numFmtId="0" fontId="4" fillId="7" borderId="10" xfId="0" applyFont="1" applyFill="1" applyBorder="1" applyAlignment="1">
      <alignment horizontal="center" vertical="top"/>
    </xf>
    <xf numFmtId="0" fontId="4" fillId="7" borderId="11" xfId="0" applyFont="1" applyFill="1" applyBorder="1" applyAlignment="1">
      <alignment horizontal="center" vertical="top"/>
    </xf>
    <xf numFmtId="0" fontId="5" fillId="6" borderId="9" xfId="0" applyFont="1" applyFill="1" applyBorder="1" applyAlignment="1">
      <alignment horizontal="center" vertical="top" wrapText="1"/>
    </xf>
    <xf numFmtId="0" fontId="5" fillId="6" borderId="10" xfId="0" applyFont="1" applyFill="1" applyBorder="1" applyAlignment="1">
      <alignment horizontal="center" vertical="top" wrapText="1"/>
    </xf>
    <xf numFmtId="0" fontId="5" fillId="6" borderId="10" xfId="0" applyFont="1" applyFill="1" applyBorder="1" applyAlignment="1">
      <alignment horizontal="center" vertical="top"/>
    </xf>
    <xf numFmtId="0" fontId="5" fillId="6" borderId="11" xfId="0" applyFont="1" applyFill="1" applyBorder="1" applyAlignment="1">
      <alignment horizontal="center" vertical="top"/>
    </xf>
    <xf numFmtId="0" fontId="7" fillId="6" borderId="5" xfId="0" applyFont="1" applyFill="1" applyBorder="1" applyAlignment="1">
      <alignment horizontal="center" vertical="center"/>
    </xf>
    <xf numFmtId="0" fontId="7" fillId="6" borderId="0" xfId="0" applyFont="1" applyFill="1" applyBorder="1" applyAlignment="1">
      <alignment horizontal="center" vertical="center"/>
    </xf>
    <xf numFmtId="0" fontId="7" fillId="6" borderId="6" xfId="0" applyFont="1" applyFill="1" applyBorder="1" applyAlignment="1">
      <alignment horizontal="center" vertical="center"/>
    </xf>
    <xf numFmtId="0" fontId="8" fillId="6" borderId="5" xfId="0" applyFont="1" applyFill="1" applyBorder="1" applyAlignment="1">
      <alignment horizontal="center" vertical="top"/>
    </xf>
    <xf numFmtId="0" fontId="8" fillId="6" borderId="8" xfId="0" applyFont="1" applyFill="1" applyBorder="1" applyAlignment="1">
      <alignment horizontal="center" vertical="top"/>
    </xf>
    <xf numFmtId="0" fontId="8" fillId="6" borderId="1" xfId="0" applyFont="1" applyFill="1" applyBorder="1" applyAlignment="1">
      <alignment horizontal="center" vertical="top"/>
    </xf>
    <xf numFmtId="0" fontId="8" fillId="6" borderId="7" xfId="0" applyFont="1" applyFill="1" applyBorder="1" applyAlignment="1">
      <alignment horizontal="center" vertical="top"/>
    </xf>
    <xf numFmtId="0" fontId="9" fillId="6" borderId="0"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10" fillId="5" borderId="2" xfId="0" applyFont="1" applyFill="1" applyBorder="1" applyAlignment="1">
      <alignment horizontal="center" vertical="top"/>
    </xf>
    <xf numFmtId="0" fontId="10" fillId="5" borderId="3" xfId="0" applyFont="1" applyFill="1" applyBorder="1" applyAlignment="1">
      <alignment horizontal="center" vertical="top"/>
    </xf>
    <xf numFmtId="0" fontId="10" fillId="5" borderId="4" xfId="0" applyFont="1" applyFill="1" applyBorder="1" applyAlignment="1">
      <alignment horizontal="center" vertical="top"/>
    </xf>
    <xf numFmtId="0" fontId="2" fillId="6" borderId="9" xfId="0" applyFont="1" applyFill="1" applyBorder="1" applyAlignment="1">
      <alignment horizontal="center" vertical="top"/>
    </xf>
    <xf numFmtId="0" fontId="2" fillId="6" borderId="10" xfId="0" applyFont="1" applyFill="1" applyBorder="1" applyAlignment="1">
      <alignment horizontal="center" vertical="top"/>
    </xf>
    <xf numFmtId="0" fontId="2" fillId="6" borderId="11" xfId="0" applyFont="1" applyFill="1" applyBorder="1" applyAlignment="1">
      <alignment horizontal="center" vertical="top"/>
    </xf>
    <xf numFmtId="0" fontId="4" fillId="7" borderId="3" xfId="0" applyFont="1" applyFill="1" applyBorder="1" applyAlignment="1">
      <alignment horizontal="center" vertical="top"/>
    </xf>
    <xf numFmtId="1" fontId="8" fillId="6" borderId="8" xfId="0" applyNumberFormat="1" applyFont="1" applyFill="1" applyBorder="1" applyAlignment="1">
      <alignment horizontal="center" vertical="top"/>
    </xf>
    <xf numFmtId="1" fontId="8" fillId="6" borderId="7" xfId="0" applyNumberFormat="1" applyFont="1" applyFill="1" applyBorder="1" applyAlignment="1">
      <alignment horizontal="center" vertical="top"/>
    </xf>
    <xf numFmtId="0" fontId="9" fillId="3" borderId="0" xfId="0" applyFont="1" applyFill="1" applyBorder="1" applyAlignment="1">
      <alignment horizontal="center" vertical="center" wrapText="1"/>
    </xf>
    <xf numFmtId="164" fontId="8" fillId="3" borderId="0" xfId="0" applyNumberFormat="1" applyFont="1" applyFill="1" applyBorder="1" applyAlignment="1">
      <alignment horizontal="center" vertical="top"/>
    </xf>
    <xf numFmtId="0" fontId="9" fillId="0" borderId="0" xfId="0" applyFont="1" applyFill="1" applyBorder="1" applyAlignment="1">
      <alignment horizontal="center" vertical="center" wrapText="1"/>
    </xf>
  </cellXfs>
  <cellStyles count="6">
    <cellStyle name="Comma" xfId="5" builtinId="3"/>
    <cellStyle name="Comma 2" xfId="3" xr:uid="{00000000-0005-0000-0000-000001000000}"/>
    <cellStyle name="Currency" xfId="1" builtinId="4"/>
    <cellStyle name="Normal" xfId="0" builtinId="0"/>
    <cellStyle name="Normal 2" xfId="2" xr:uid="{00000000-0005-0000-0000-000004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66676</xdr:rowOff>
    </xdr:from>
    <xdr:to>
      <xdr:col>13</xdr:col>
      <xdr:colOff>95249</xdr:colOff>
      <xdr:row>58</xdr:row>
      <xdr:rowOff>19050</xdr:rowOff>
    </xdr:to>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123950" y="1257301"/>
          <a:ext cx="9344024" cy="6962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workbookViewId="0">
      <selection activeCell="V26" sqref="V26"/>
    </sheetView>
  </sheetViews>
  <sheetFormatPr defaultRowHeight="12.75" x14ac:dyDescent="0.2"/>
  <sheetData>
    <row r="1" spans="1:12" ht="12.75" customHeight="1" x14ac:dyDescent="0.2">
      <c r="A1" s="80" t="s">
        <v>28</v>
      </c>
      <c r="B1" s="80"/>
      <c r="C1" s="80"/>
      <c r="D1" s="80"/>
      <c r="E1" s="80"/>
      <c r="F1" s="80"/>
      <c r="G1" s="80"/>
      <c r="H1" s="80"/>
      <c r="I1" s="80"/>
      <c r="J1" s="80"/>
      <c r="K1" s="80"/>
      <c r="L1" s="17"/>
    </row>
    <row r="2" spans="1:12" ht="12.75" customHeight="1" x14ac:dyDescent="0.2">
      <c r="A2" s="80"/>
      <c r="B2" s="80"/>
      <c r="C2" s="80"/>
      <c r="D2" s="80"/>
      <c r="E2" s="80"/>
      <c r="F2" s="80"/>
      <c r="G2" s="80"/>
      <c r="H2" s="80"/>
      <c r="I2" s="80"/>
      <c r="J2" s="80"/>
      <c r="K2" s="80"/>
      <c r="L2" s="17"/>
    </row>
    <row r="3" spans="1:12" ht="12.75" customHeight="1" x14ac:dyDescent="0.2">
      <c r="A3" s="80"/>
      <c r="B3" s="80"/>
      <c r="C3" s="80"/>
      <c r="D3" s="80"/>
      <c r="E3" s="80"/>
      <c r="F3" s="80"/>
      <c r="G3" s="80"/>
      <c r="H3" s="80"/>
      <c r="I3" s="80"/>
      <c r="J3" s="80"/>
      <c r="K3" s="80"/>
      <c r="L3" s="17"/>
    </row>
    <row r="4" spans="1:12" x14ac:dyDescent="0.2">
      <c r="A4" s="80"/>
      <c r="B4" s="80"/>
      <c r="C4" s="80"/>
      <c r="D4" s="80"/>
      <c r="E4" s="80"/>
      <c r="F4" s="80"/>
      <c r="G4" s="80"/>
      <c r="H4" s="80"/>
      <c r="I4" s="80"/>
      <c r="J4" s="80"/>
      <c r="K4" s="80"/>
    </row>
    <row r="5" spans="1:12" ht="12.75" customHeight="1" x14ac:dyDescent="0.2">
      <c r="A5" s="78" t="s">
        <v>18</v>
      </c>
      <c r="B5" s="77" t="s">
        <v>24</v>
      </c>
      <c r="C5" s="77"/>
      <c r="D5" s="77"/>
      <c r="E5" s="77"/>
      <c r="F5" s="77"/>
      <c r="G5" s="77"/>
      <c r="H5" s="77"/>
      <c r="I5" s="77"/>
      <c r="J5" s="77"/>
      <c r="K5" s="77"/>
    </row>
    <row r="6" spans="1:12" ht="12.75" customHeight="1" x14ac:dyDescent="0.2">
      <c r="A6" s="78"/>
      <c r="B6" s="77"/>
      <c r="C6" s="77"/>
      <c r="D6" s="77"/>
      <c r="E6" s="77"/>
      <c r="F6" s="77"/>
      <c r="G6" s="77"/>
      <c r="H6" s="77"/>
      <c r="I6" s="77"/>
      <c r="J6" s="77"/>
      <c r="K6" s="77"/>
    </row>
    <row r="7" spans="1:12" ht="12.75" customHeight="1" x14ac:dyDescent="0.2">
      <c r="A7" s="78"/>
      <c r="B7" s="77"/>
      <c r="C7" s="77"/>
      <c r="D7" s="77"/>
      <c r="E7" s="77"/>
      <c r="F7" s="77"/>
      <c r="G7" s="77"/>
      <c r="H7" s="77"/>
      <c r="I7" s="77"/>
      <c r="J7" s="77"/>
      <c r="K7" s="77"/>
    </row>
    <row r="8" spans="1:12" ht="12.75" customHeight="1" x14ac:dyDescent="0.2">
      <c r="A8" s="18"/>
      <c r="B8" s="19"/>
      <c r="C8" s="19"/>
      <c r="D8" s="19"/>
      <c r="E8" s="19"/>
      <c r="F8" s="19"/>
      <c r="G8" s="19"/>
      <c r="H8" s="19"/>
      <c r="I8" s="19"/>
      <c r="J8" s="19"/>
      <c r="K8" s="19"/>
    </row>
    <row r="9" spans="1:12" ht="12.75" customHeight="1" x14ac:dyDescent="0.2">
      <c r="A9" s="78" t="s">
        <v>19</v>
      </c>
      <c r="B9" s="77" t="s">
        <v>21</v>
      </c>
      <c r="C9" s="77"/>
      <c r="D9" s="77"/>
      <c r="E9" s="77"/>
      <c r="F9" s="77"/>
      <c r="G9" s="77"/>
      <c r="H9" s="77"/>
      <c r="I9" s="77"/>
      <c r="J9" s="77"/>
      <c r="K9" s="77"/>
    </row>
    <row r="10" spans="1:12" ht="12.75" customHeight="1" x14ac:dyDescent="0.2">
      <c r="A10" s="78"/>
      <c r="B10" s="77"/>
      <c r="C10" s="77"/>
      <c r="D10" s="77"/>
      <c r="E10" s="77"/>
      <c r="F10" s="77"/>
      <c r="G10" s="77"/>
      <c r="H10" s="77"/>
      <c r="I10" s="77"/>
      <c r="J10" s="77"/>
      <c r="K10" s="77"/>
    </row>
    <row r="11" spans="1:12" ht="12.75" customHeight="1" x14ac:dyDescent="0.2">
      <c r="A11" s="78"/>
      <c r="B11" s="77"/>
      <c r="C11" s="77"/>
      <c r="D11" s="77"/>
      <c r="E11" s="77"/>
      <c r="F11" s="77"/>
      <c r="G11" s="77"/>
      <c r="H11" s="77"/>
      <c r="I11" s="77"/>
      <c r="J11" s="77"/>
      <c r="K11" s="77"/>
    </row>
    <row r="12" spans="1:12" x14ac:dyDescent="0.2">
      <c r="A12" s="78"/>
      <c r="B12" s="77"/>
      <c r="C12" s="77"/>
      <c r="D12" s="77"/>
      <c r="E12" s="77"/>
      <c r="F12" s="77"/>
      <c r="G12" s="77"/>
      <c r="H12" s="77"/>
      <c r="I12" s="77"/>
      <c r="J12" s="77"/>
      <c r="K12" s="77"/>
    </row>
    <row r="13" spans="1:12" ht="12.75" customHeight="1" x14ac:dyDescent="0.2">
      <c r="A13" s="78"/>
      <c r="B13" s="77"/>
      <c r="C13" s="77"/>
      <c r="D13" s="77"/>
      <c r="E13" s="77"/>
      <c r="F13" s="77"/>
      <c r="G13" s="77"/>
      <c r="H13" s="77"/>
      <c r="I13" s="77"/>
      <c r="J13" s="77"/>
      <c r="K13" s="77"/>
    </row>
    <row r="14" spans="1:12" ht="12.75" customHeight="1" x14ac:dyDescent="0.2"/>
    <row r="15" spans="1:12" ht="12.75" customHeight="1" x14ac:dyDescent="0.2">
      <c r="A15" s="78" t="s">
        <v>20</v>
      </c>
      <c r="B15" s="77" t="s">
        <v>25</v>
      </c>
      <c r="C15" s="77"/>
      <c r="D15" s="77"/>
      <c r="E15" s="77"/>
      <c r="F15" s="77"/>
      <c r="G15" s="77"/>
      <c r="H15" s="77"/>
      <c r="I15" s="77"/>
      <c r="J15" s="77"/>
      <c r="K15" s="77"/>
    </row>
    <row r="16" spans="1:12" ht="12.75" customHeight="1" x14ac:dyDescent="0.2">
      <c r="A16" s="78"/>
      <c r="B16" s="77"/>
      <c r="C16" s="77"/>
      <c r="D16" s="77"/>
      <c r="E16" s="77"/>
      <c r="F16" s="77"/>
      <c r="G16" s="77"/>
      <c r="H16" s="77"/>
      <c r="I16" s="77"/>
      <c r="J16" s="77"/>
      <c r="K16" s="77"/>
    </row>
    <row r="17" spans="1:11" ht="12.75" customHeight="1" x14ac:dyDescent="0.2">
      <c r="A17" s="78"/>
      <c r="B17" s="77"/>
      <c r="C17" s="77"/>
      <c r="D17" s="77"/>
      <c r="E17" s="77"/>
      <c r="F17" s="77"/>
      <c r="G17" s="77"/>
      <c r="H17" s="77"/>
      <c r="I17" s="77"/>
      <c r="J17" s="77"/>
      <c r="K17" s="77"/>
    </row>
    <row r="18" spans="1:11" x14ac:dyDescent="0.2">
      <c r="A18" s="78"/>
      <c r="B18" s="77"/>
      <c r="C18" s="77"/>
      <c r="D18" s="77"/>
      <c r="E18" s="77"/>
      <c r="F18" s="77"/>
      <c r="G18" s="77"/>
      <c r="H18" s="77"/>
      <c r="I18" s="77"/>
      <c r="J18" s="77"/>
      <c r="K18" s="77"/>
    </row>
    <row r="20" spans="1:11" x14ac:dyDescent="0.2">
      <c r="A20" s="78" t="s">
        <v>22</v>
      </c>
      <c r="B20" s="77" t="s">
        <v>29</v>
      </c>
      <c r="C20" s="77"/>
      <c r="D20" s="77"/>
      <c r="E20" s="77"/>
      <c r="F20" s="77"/>
      <c r="G20" s="77"/>
      <c r="H20" s="77"/>
      <c r="I20" s="77"/>
      <c r="J20" s="77"/>
      <c r="K20" s="77"/>
    </row>
    <row r="21" spans="1:11" x14ac:dyDescent="0.2">
      <c r="A21" s="78"/>
      <c r="B21" s="77"/>
      <c r="C21" s="77"/>
      <c r="D21" s="77"/>
      <c r="E21" s="77"/>
      <c r="F21" s="77"/>
      <c r="G21" s="77"/>
      <c r="H21" s="77"/>
      <c r="I21" s="77"/>
      <c r="J21" s="77"/>
      <c r="K21" s="77"/>
    </row>
    <row r="22" spans="1:11" ht="12.75" customHeight="1" x14ac:dyDescent="0.2">
      <c r="A22" s="78"/>
      <c r="B22" s="77"/>
      <c r="C22" s="77"/>
      <c r="D22" s="77"/>
      <c r="E22" s="77"/>
      <c r="F22" s="77"/>
      <c r="G22" s="77"/>
      <c r="H22" s="77"/>
      <c r="I22" s="77"/>
      <c r="J22" s="77"/>
      <c r="K22" s="77"/>
    </row>
    <row r="23" spans="1:11" ht="12.75" customHeight="1" x14ac:dyDescent="0.2">
      <c r="A23" s="78"/>
      <c r="B23" s="77"/>
      <c r="C23" s="77"/>
      <c r="D23" s="77"/>
      <c r="E23" s="77"/>
      <c r="F23" s="77"/>
      <c r="G23" s="77"/>
      <c r="H23" s="77"/>
      <c r="I23" s="77"/>
      <c r="J23" s="77"/>
      <c r="K23" s="77"/>
    </row>
    <row r="24" spans="1:11" ht="12.75" customHeight="1" x14ac:dyDescent="0.2">
      <c r="A24" s="78"/>
      <c r="B24" s="77"/>
      <c r="C24" s="77"/>
      <c r="D24" s="77"/>
      <c r="E24" s="77"/>
      <c r="F24" s="77"/>
      <c r="G24" s="77"/>
      <c r="H24" s="77"/>
      <c r="I24" s="77"/>
      <c r="J24" s="77"/>
      <c r="K24" s="77"/>
    </row>
    <row r="25" spans="1:11" x14ac:dyDescent="0.2">
      <c r="A25" s="78"/>
      <c r="B25" s="77"/>
      <c r="C25" s="77"/>
      <c r="D25" s="77"/>
      <c r="E25" s="77"/>
      <c r="F25" s="77"/>
      <c r="G25" s="77"/>
      <c r="H25" s="77"/>
      <c r="I25" s="77"/>
      <c r="J25" s="77"/>
      <c r="K25" s="77"/>
    </row>
    <row r="27" spans="1:11" x14ac:dyDescent="0.2">
      <c r="A27" s="78" t="s">
        <v>23</v>
      </c>
      <c r="B27" s="77" t="s">
        <v>30</v>
      </c>
      <c r="C27" s="77"/>
      <c r="D27" s="77"/>
      <c r="E27" s="77"/>
      <c r="F27" s="77"/>
      <c r="G27" s="77"/>
      <c r="H27" s="77"/>
      <c r="I27" s="77"/>
      <c r="J27" s="77"/>
      <c r="K27" s="77"/>
    </row>
    <row r="28" spans="1:11" x14ac:dyDescent="0.2">
      <c r="A28" s="78"/>
      <c r="B28" s="77"/>
      <c r="C28" s="77"/>
      <c r="D28" s="77"/>
      <c r="E28" s="77"/>
      <c r="F28" s="77"/>
      <c r="G28" s="77"/>
      <c r="H28" s="77"/>
      <c r="I28" s="77"/>
      <c r="J28" s="77"/>
      <c r="K28" s="77"/>
    </row>
    <row r="29" spans="1:11" x14ac:dyDescent="0.2">
      <c r="A29" s="78"/>
      <c r="B29" s="77"/>
      <c r="C29" s="77"/>
      <c r="D29" s="77"/>
      <c r="E29" s="77"/>
      <c r="F29" s="77"/>
      <c r="G29" s="77"/>
      <c r="H29" s="77"/>
      <c r="I29" s="77"/>
      <c r="J29" s="77"/>
      <c r="K29" s="77"/>
    </row>
    <row r="30" spans="1:11" x14ac:dyDescent="0.2">
      <c r="A30" s="78"/>
      <c r="B30" s="77"/>
      <c r="C30" s="77"/>
      <c r="D30" s="77"/>
      <c r="E30" s="77"/>
      <c r="F30" s="77"/>
      <c r="G30" s="77"/>
      <c r="H30" s="77"/>
      <c r="I30" s="77"/>
      <c r="J30" s="77"/>
      <c r="K30" s="77"/>
    </row>
    <row r="32" spans="1:11" x14ac:dyDescent="0.2">
      <c r="A32" s="78" t="s">
        <v>26</v>
      </c>
      <c r="B32" s="77" t="s">
        <v>27</v>
      </c>
      <c r="C32" s="77"/>
      <c r="D32" s="77"/>
      <c r="E32" s="77"/>
      <c r="F32" s="77"/>
      <c r="G32" s="77"/>
      <c r="H32" s="77"/>
      <c r="I32" s="77"/>
      <c r="J32" s="77"/>
      <c r="K32" s="77"/>
    </row>
    <row r="33" spans="1:11" x14ac:dyDescent="0.2">
      <c r="A33" s="78"/>
      <c r="B33" s="77"/>
      <c r="C33" s="77"/>
      <c r="D33" s="77"/>
      <c r="E33" s="77"/>
      <c r="F33" s="77"/>
      <c r="G33" s="77"/>
      <c r="H33" s="77"/>
      <c r="I33" s="77"/>
      <c r="J33" s="77"/>
      <c r="K33" s="77"/>
    </row>
    <row r="34" spans="1:11" x14ac:dyDescent="0.2">
      <c r="A34" s="78"/>
      <c r="B34" s="77"/>
      <c r="C34" s="77"/>
      <c r="D34" s="77"/>
      <c r="E34" s="77"/>
      <c r="F34" s="77"/>
      <c r="G34" s="77"/>
      <c r="H34" s="77"/>
      <c r="I34" s="77"/>
      <c r="J34" s="77"/>
      <c r="K34" s="77"/>
    </row>
    <row r="35" spans="1:11" x14ac:dyDescent="0.2">
      <c r="A35" s="78"/>
      <c r="B35" s="77"/>
      <c r="C35" s="77"/>
      <c r="D35" s="77"/>
      <c r="E35" s="77"/>
      <c r="F35" s="77"/>
      <c r="G35" s="77"/>
      <c r="H35" s="77"/>
      <c r="I35" s="77"/>
      <c r="J35" s="77"/>
      <c r="K35" s="77"/>
    </row>
    <row r="37" spans="1:11" x14ac:dyDescent="0.2">
      <c r="A37" s="78" t="s">
        <v>31</v>
      </c>
      <c r="B37" s="79" t="s">
        <v>32</v>
      </c>
      <c r="C37" s="79"/>
      <c r="D37" s="79"/>
      <c r="E37" s="79"/>
      <c r="F37" s="79"/>
      <c r="G37" s="79"/>
      <c r="H37" s="79"/>
      <c r="I37" s="79"/>
      <c r="J37" s="79"/>
      <c r="K37" s="79"/>
    </row>
    <row r="38" spans="1:11" x14ac:dyDescent="0.2">
      <c r="A38" s="78"/>
      <c r="B38" s="79"/>
      <c r="C38" s="79"/>
      <c r="D38" s="79"/>
      <c r="E38" s="79"/>
      <c r="F38" s="79"/>
      <c r="G38" s="79"/>
      <c r="H38" s="79"/>
      <c r="I38" s="79"/>
      <c r="J38" s="79"/>
      <c r="K38" s="79"/>
    </row>
    <row r="39" spans="1:11" x14ac:dyDescent="0.2">
      <c r="A39" s="78"/>
      <c r="B39" s="79"/>
      <c r="C39" s="79"/>
      <c r="D39" s="79"/>
      <c r="E39" s="79"/>
      <c r="F39" s="79"/>
      <c r="G39" s="79"/>
      <c r="H39" s="79"/>
      <c r="I39" s="79"/>
      <c r="J39" s="79"/>
      <c r="K39" s="79"/>
    </row>
    <row r="40" spans="1:11" x14ac:dyDescent="0.2">
      <c r="A40" s="78"/>
      <c r="B40" s="79"/>
      <c r="C40" s="79"/>
      <c r="D40" s="79"/>
      <c r="E40" s="79"/>
      <c r="F40" s="79"/>
      <c r="G40" s="79"/>
      <c r="H40" s="79"/>
      <c r="I40" s="79"/>
      <c r="J40" s="79"/>
      <c r="K40" s="79"/>
    </row>
  </sheetData>
  <mergeCells count="15">
    <mergeCell ref="A1:K4"/>
    <mergeCell ref="B5:K7"/>
    <mergeCell ref="A5:A7"/>
    <mergeCell ref="A15:A18"/>
    <mergeCell ref="B15:K18"/>
    <mergeCell ref="B9:K13"/>
    <mergeCell ref="B20:K25"/>
    <mergeCell ref="A9:A13"/>
    <mergeCell ref="A20:A25"/>
    <mergeCell ref="A37:A40"/>
    <mergeCell ref="B37:K40"/>
    <mergeCell ref="B27:K30"/>
    <mergeCell ref="A27:A30"/>
    <mergeCell ref="A32:A35"/>
    <mergeCell ref="B32:K35"/>
  </mergeCells>
  <pageMargins left="0.7" right="0.7" top="0.75" bottom="0.75" header="0.3" footer="0.3"/>
  <pageSetup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F547"/>
  <sheetViews>
    <sheetView tabSelected="1" topLeftCell="F11" zoomScaleNormal="100" zoomScalePageLayoutView="40" workbookViewId="0">
      <selection activeCell="S31" sqref="S31"/>
    </sheetView>
  </sheetViews>
  <sheetFormatPr defaultColWidth="9.33203125" defaultRowHeight="12.75" x14ac:dyDescent="0.2"/>
  <cols>
    <col min="1" max="1" width="9.5" style="1" bestFit="1" customWidth="1"/>
    <col min="2" max="2" width="32.5" style="1" bestFit="1" customWidth="1"/>
    <col min="3" max="3" width="18.33203125" style="1" bestFit="1" customWidth="1"/>
    <col min="4" max="4" width="9.83203125" style="1" bestFit="1" customWidth="1"/>
    <col min="5" max="5" width="40.6640625" style="1" bestFit="1" customWidth="1"/>
    <col min="6" max="6" width="23.6640625" style="1" customWidth="1"/>
    <col min="7" max="7" width="24.83203125" style="1" customWidth="1"/>
    <col min="8" max="8" width="21" style="1" customWidth="1"/>
    <col min="9" max="9" width="10.33203125" style="23" bestFit="1" customWidth="1"/>
    <col min="10" max="10" width="16.6640625" style="1" bestFit="1" customWidth="1"/>
    <col min="11" max="11" width="20.5" style="1" customWidth="1"/>
    <col min="12" max="162" width="9.33203125" style="25"/>
    <col min="163" max="16384" width="9.33203125" style="1"/>
  </cols>
  <sheetData>
    <row r="1" spans="1:162" s="25" customFormat="1" ht="30.75" thickBot="1" x14ac:dyDescent="0.25">
      <c r="A1" s="112" t="s">
        <v>131</v>
      </c>
      <c r="B1" s="113"/>
      <c r="C1" s="113"/>
      <c r="D1" s="113"/>
      <c r="E1" s="113"/>
      <c r="F1" s="113"/>
      <c r="G1" s="113"/>
      <c r="H1" s="113"/>
      <c r="I1" s="113"/>
      <c r="J1" s="113"/>
      <c r="K1" s="114"/>
    </row>
    <row r="2" spans="1:162" s="47" customFormat="1" ht="21" thickBot="1" x14ac:dyDescent="0.25">
      <c r="A2" s="93" t="s">
        <v>33</v>
      </c>
      <c r="B2" s="94"/>
      <c r="C2" s="94"/>
      <c r="D2" s="115"/>
      <c r="E2" s="115"/>
      <c r="F2" s="115"/>
      <c r="G2" s="115"/>
      <c r="H2" s="94"/>
      <c r="I2" s="94"/>
      <c r="J2" s="94"/>
      <c r="K2" s="9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row>
    <row r="3" spans="1:162" s="25" customFormat="1" ht="39.950000000000003" customHeight="1" thickBot="1" x14ac:dyDescent="0.25">
      <c r="A3" s="96" t="s">
        <v>0</v>
      </c>
      <c r="B3" s="97"/>
      <c r="C3" s="97"/>
      <c r="D3" s="96" t="s">
        <v>1</v>
      </c>
      <c r="E3" s="98"/>
      <c r="F3" s="98"/>
      <c r="G3" s="99"/>
      <c r="H3" s="96" t="s">
        <v>8</v>
      </c>
      <c r="I3" s="98"/>
      <c r="J3" s="98"/>
      <c r="K3" s="99"/>
    </row>
    <row r="4" spans="1:162" s="25" customFormat="1" ht="39.950000000000003" customHeight="1" thickBot="1" x14ac:dyDescent="0.25">
      <c r="A4" s="26" t="s">
        <v>2</v>
      </c>
      <c r="B4" s="27" t="s">
        <v>3</v>
      </c>
      <c r="C4" s="28" t="s">
        <v>5</v>
      </c>
      <c r="D4" s="29" t="s">
        <v>2</v>
      </c>
      <c r="E4" s="30" t="s">
        <v>3</v>
      </c>
      <c r="F4" s="29" t="s">
        <v>4</v>
      </c>
      <c r="G4" s="71" t="s">
        <v>134</v>
      </c>
      <c r="H4" s="30" t="s">
        <v>2</v>
      </c>
      <c r="I4" s="29" t="s">
        <v>3</v>
      </c>
      <c r="J4" s="29" t="s">
        <v>4</v>
      </c>
      <c r="K4" s="71" t="s">
        <v>134</v>
      </c>
    </row>
    <row r="5" spans="1:162" s="25" customFormat="1" ht="15" x14ac:dyDescent="0.2">
      <c r="A5" s="100" t="s">
        <v>6</v>
      </c>
      <c r="B5" s="101"/>
      <c r="C5" s="101"/>
      <c r="D5" s="31">
        <v>2041</v>
      </c>
      <c r="E5" s="32" t="s">
        <v>36</v>
      </c>
      <c r="F5" s="33">
        <v>80000000</v>
      </c>
      <c r="G5" s="72">
        <v>60950</v>
      </c>
      <c r="H5" s="31"/>
      <c r="I5" s="35"/>
      <c r="J5" s="34"/>
      <c r="K5" s="72"/>
    </row>
    <row r="6" spans="1:162" s="25" customFormat="1" ht="15" x14ac:dyDescent="0.2">
      <c r="A6" s="36" t="s">
        <v>34</v>
      </c>
      <c r="B6" s="37" t="s">
        <v>35</v>
      </c>
      <c r="C6" s="38">
        <v>15740252</v>
      </c>
      <c r="D6" s="39">
        <v>2044</v>
      </c>
      <c r="E6" s="32" t="s">
        <v>37</v>
      </c>
      <c r="F6" s="40">
        <v>33028000</v>
      </c>
      <c r="G6" s="73">
        <v>0</v>
      </c>
      <c r="H6" s="39"/>
      <c r="I6" s="41"/>
      <c r="J6" s="40"/>
      <c r="K6" s="73"/>
    </row>
    <row r="7" spans="1:162" s="25" customFormat="1" ht="15.75" thickBot="1" x14ac:dyDescent="0.25">
      <c r="A7" s="36" t="s">
        <v>34</v>
      </c>
      <c r="B7" s="37" t="s">
        <v>114</v>
      </c>
      <c r="C7" s="42">
        <v>43092</v>
      </c>
      <c r="D7" s="39"/>
      <c r="E7" s="32"/>
      <c r="F7" s="40"/>
      <c r="G7" s="73"/>
      <c r="H7" s="39"/>
      <c r="I7" s="41"/>
      <c r="J7" s="40"/>
      <c r="K7" s="73"/>
    </row>
    <row r="8" spans="1:162" s="25" customFormat="1" ht="15.75" x14ac:dyDescent="0.2">
      <c r="A8" s="103" t="s">
        <v>7</v>
      </c>
      <c r="B8" s="84"/>
      <c r="C8" s="38">
        <f>SUM(C6:C7)</f>
        <v>15783344</v>
      </c>
      <c r="D8" s="39"/>
      <c r="E8" s="32"/>
      <c r="F8" s="40"/>
      <c r="G8" s="73"/>
      <c r="H8" s="39"/>
      <c r="I8" s="41"/>
      <c r="J8" s="40"/>
      <c r="K8" s="73"/>
    </row>
    <row r="9" spans="1:162" s="25" customFormat="1" ht="15" x14ac:dyDescent="0.2">
      <c r="A9" s="43"/>
      <c r="B9" s="37"/>
      <c r="C9" s="37"/>
      <c r="D9" s="39"/>
      <c r="E9" s="32"/>
      <c r="F9" s="40"/>
      <c r="G9" s="73"/>
      <c r="H9" s="39"/>
      <c r="I9" s="41"/>
      <c r="J9" s="40"/>
      <c r="K9" s="73"/>
    </row>
    <row r="10" spans="1:162" s="25" customFormat="1" ht="15" x14ac:dyDescent="0.2">
      <c r="A10" s="100" t="s">
        <v>132</v>
      </c>
      <c r="B10" s="101"/>
      <c r="C10" s="101"/>
      <c r="D10" s="39"/>
      <c r="E10" s="32"/>
      <c r="F10" s="40"/>
      <c r="G10" s="73"/>
      <c r="H10" s="39"/>
      <c r="I10" s="41"/>
      <c r="J10" s="40"/>
      <c r="K10" s="73"/>
    </row>
    <row r="11" spans="1:162" s="25" customFormat="1" ht="15.75" thickBot="1" x14ac:dyDescent="0.25">
      <c r="A11" s="44"/>
      <c r="B11" s="37"/>
      <c r="C11" s="42">
        <v>8036429</v>
      </c>
      <c r="D11" s="39"/>
      <c r="E11" s="32"/>
      <c r="F11" s="45"/>
      <c r="G11" s="74"/>
      <c r="H11" s="39"/>
      <c r="I11" s="41"/>
      <c r="J11" s="45"/>
      <c r="K11" s="74"/>
    </row>
    <row r="12" spans="1:162" s="25" customFormat="1" ht="16.5" thickBot="1" x14ac:dyDescent="0.25">
      <c r="A12" s="104" t="s">
        <v>7</v>
      </c>
      <c r="B12" s="105"/>
      <c r="C12" s="42">
        <f>SUM(C11:C11)</f>
        <v>8036429</v>
      </c>
      <c r="D12" s="104" t="s">
        <v>7</v>
      </c>
      <c r="E12" s="106"/>
      <c r="F12" s="45">
        <f>SUM(F5:F11)</f>
        <v>113028000</v>
      </c>
      <c r="G12" s="74">
        <f>SUM(G5:G11)</f>
        <v>60950</v>
      </c>
      <c r="H12" s="104" t="s">
        <v>7</v>
      </c>
      <c r="I12" s="106"/>
      <c r="J12" s="45">
        <f>SUM(J5:J11)</f>
        <v>0</v>
      </c>
      <c r="K12" s="74">
        <f>SUM(K5:K11)</f>
        <v>0</v>
      </c>
    </row>
    <row r="13" spans="1:162" s="25" customFormat="1" ht="39.950000000000003" customHeight="1" thickBot="1" x14ac:dyDescent="0.25">
      <c r="A13" s="43"/>
      <c r="B13" s="37"/>
      <c r="C13" s="37"/>
      <c r="D13" s="96" t="s">
        <v>9</v>
      </c>
      <c r="E13" s="98"/>
      <c r="F13" s="98"/>
      <c r="G13" s="99"/>
      <c r="H13" s="37"/>
      <c r="I13" s="46"/>
      <c r="J13" s="37"/>
      <c r="K13" s="32"/>
    </row>
    <row r="14" spans="1:162" s="25" customFormat="1" ht="39.950000000000003" customHeight="1" thickBot="1" x14ac:dyDescent="0.25">
      <c r="A14" s="43"/>
      <c r="B14" s="37"/>
      <c r="C14" s="37"/>
      <c r="D14" s="29" t="s">
        <v>2</v>
      </c>
      <c r="E14" s="30" t="s">
        <v>3</v>
      </c>
      <c r="F14" s="29" t="s">
        <v>4</v>
      </c>
      <c r="G14" s="71" t="s">
        <v>138</v>
      </c>
      <c r="H14" s="37"/>
      <c r="I14" s="46"/>
      <c r="J14" s="37"/>
      <c r="K14" s="32"/>
    </row>
    <row r="15" spans="1:162" s="25" customFormat="1" ht="15" x14ac:dyDescent="0.2">
      <c r="A15" s="43"/>
      <c r="B15" s="37"/>
      <c r="C15" s="37"/>
      <c r="D15" s="31">
        <v>2045</v>
      </c>
      <c r="E15" s="32" t="s">
        <v>48</v>
      </c>
      <c r="F15" s="33">
        <v>34373</v>
      </c>
      <c r="G15" s="72">
        <v>34607</v>
      </c>
      <c r="H15" s="37"/>
      <c r="I15" s="46"/>
      <c r="J15" s="37"/>
      <c r="K15" s="32"/>
    </row>
    <row r="16" spans="1:162" s="25" customFormat="1" ht="15" x14ac:dyDescent="0.2">
      <c r="A16" s="43"/>
      <c r="B16" s="37"/>
      <c r="C16" s="37"/>
      <c r="D16" s="39">
        <v>2046</v>
      </c>
      <c r="E16" s="32" t="s">
        <v>40</v>
      </c>
      <c r="F16" s="40">
        <v>7997</v>
      </c>
      <c r="G16" s="73">
        <v>7997</v>
      </c>
      <c r="H16" s="37"/>
      <c r="I16" s="46"/>
      <c r="J16" s="37"/>
      <c r="K16" s="32"/>
    </row>
    <row r="17" spans="1:162" s="25" customFormat="1" ht="15" x14ac:dyDescent="0.2">
      <c r="A17" s="43"/>
      <c r="B17" s="37"/>
      <c r="C17" s="37"/>
      <c r="D17" s="39"/>
      <c r="E17" s="32"/>
      <c r="F17" s="40"/>
      <c r="G17" s="73"/>
      <c r="H17" s="37"/>
      <c r="I17" s="46"/>
      <c r="J17" s="37"/>
      <c r="K17" s="32"/>
    </row>
    <row r="18" spans="1:162" s="25" customFormat="1" ht="15.75" thickBot="1" x14ac:dyDescent="0.25">
      <c r="A18" s="43"/>
      <c r="B18" s="37"/>
      <c r="C18" s="37"/>
      <c r="D18" s="39"/>
      <c r="E18" s="32"/>
      <c r="F18" s="40"/>
      <c r="G18" s="73"/>
      <c r="H18" s="37"/>
      <c r="I18" s="46"/>
      <c r="J18" s="37"/>
      <c r="K18" s="32"/>
    </row>
    <row r="19" spans="1:162" s="25" customFormat="1" ht="16.5" thickBot="1" x14ac:dyDescent="0.25">
      <c r="A19" s="43"/>
      <c r="B19" s="37"/>
      <c r="C19" s="37"/>
      <c r="D19" s="116" t="s">
        <v>7</v>
      </c>
      <c r="E19" s="117"/>
      <c r="F19" s="48">
        <f>SUM(F15:F18)</f>
        <v>42370</v>
      </c>
      <c r="G19" s="75">
        <f>SUM(G15:G18)</f>
        <v>42604</v>
      </c>
      <c r="H19" s="37"/>
      <c r="I19" s="46"/>
      <c r="J19" s="37"/>
      <c r="K19" s="32"/>
    </row>
    <row r="20" spans="1:162" s="25" customFormat="1" ht="15" x14ac:dyDescent="0.2">
      <c r="A20" s="49"/>
      <c r="B20" s="50"/>
      <c r="C20" s="50"/>
      <c r="D20" s="50"/>
      <c r="E20" s="50"/>
      <c r="F20" s="50"/>
      <c r="G20" s="50"/>
      <c r="H20" s="50"/>
      <c r="I20" s="51"/>
      <c r="J20" s="50"/>
      <c r="K20" s="52"/>
    </row>
    <row r="21" spans="1:162" s="25" customFormat="1" ht="50.1" customHeight="1" x14ac:dyDescent="0.2">
      <c r="A21" s="43"/>
      <c r="B21" s="37"/>
      <c r="C21" s="37"/>
      <c r="D21" s="107" t="str">
        <f>A2</f>
        <v>Secretary of Administration</v>
      </c>
      <c r="E21" s="107"/>
      <c r="F21" s="53" t="s">
        <v>10</v>
      </c>
      <c r="G21" s="108" t="s">
        <v>137</v>
      </c>
      <c r="H21" s="108"/>
      <c r="I21" s="46"/>
      <c r="J21" s="37"/>
      <c r="K21" s="32"/>
    </row>
    <row r="22" spans="1:162" s="25" customFormat="1" ht="15.75" x14ac:dyDescent="0.2">
      <c r="A22" s="43"/>
      <c r="B22" s="37"/>
      <c r="C22" s="37"/>
      <c r="D22" s="81" t="s">
        <v>13</v>
      </c>
      <c r="E22" s="81"/>
      <c r="F22" s="54">
        <f>C8</f>
        <v>15783344</v>
      </c>
      <c r="G22" s="82">
        <f>C12</f>
        <v>8036429</v>
      </c>
      <c r="H22" s="82"/>
      <c r="I22" s="55" t="s">
        <v>130</v>
      </c>
      <c r="J22" s="37"/>
      <c r="K22" s="32"/>
    </row>
    <row r="23" spans="1:162" s="25" customFormat="1" ht="15.75" x14ac:dyDescent="0.2">
      <c r="A23" s="43"/>
      <c r="B23" s="37"/>
      <c r="C23" s="37"/>
      <c r="D23" s="81" t="s">
        <v>14</v>
      </c>
      <c r="E23" s="81"/>
      <c r="F23" s="56"/>
      <c r="G23" s="82">
        <f t="shared" ref="G23" si="0">C13</f>
        <v>0</v>
      </c>
      <c r="H23" s="82"/>
      <c r="I23" s="46"/>
      <c r="J23" s="37"/>
      <c r="K23" s="32"/>
    </row>
    <row r="24" spans="1:162" s="25" customFormat="1" ht="15.75" x14ac:dyDescent="0.2">
      <c r="A24" s="43"/>
      <c r="B24" s="37"/>
      <c r="C24" s="37"/>
      <c r="D24" s="37"/>
      <c r="E24" s="57" t="s">
        <v>11</v>
      </c>
      <c r="F24" s="54">
        <f>F12</f>
        <v>113028000</v>
      </c>
      <c r="G24" s="82">
        <f>G12</f>
        <v>60950</v>
      </c>
      <c r="H24" s="82"/>
      <c r="I24" s="55"/>
      <c r="J24" s="37"/>
      <c r="K24" s="32"/>
    </row>
    <row r="25" spans="1:162" s="25" customFormat="1" ht="15.75" x14ac:dyDescent="0.2">
      <c r="A25" s="43"/>
      <c r="B25" s="37"/>
      <c r="C25" s="37"/>
      <c r="D25" s="56"/>
      <c r="E25" s="56" t="s">
        <v>12</v>
      </c>
      <c r="F25" s="54">
        <f>F19</f>
        <v>42370</v>
      </c>
      <c r="G25" s="82">
        <f>+G19</f>
        <v>42604</v>
      </c>
      <c r="H25" s="82"/>
      <c r="I25" s="55"/>
      <c r="J25" s="37"/>
      <c r="K25" s="32"/>
    </row>
    <row r="26" spans="1:162" s="25" customFormat="1" ht="16.5" thickBot="1" x14ac:dyDescent="0.25">
      <c r="A26" s="43"/>
      <c r="B26" s="37"/>
      <c r="C26" s="37"/>
      <c r="D26" s="81" t="s">
        <v>15</v>
      </c>
      <c r="E26" s="81"/>
      <c r="F26" s="58">
        <f>J12</f>
        <v>0</v>
      </c>
      <c r="G26" s="83">
        <f>C16</f>
        <v>0</v>
      </c>
      <c r="H26" s="83"/>
      <c r="I26" s="46"/>
      <c r="J26" s="37"/>
      <c r="K26" s="32"/>
    </row>
    <row r="27" spans="1:162" s="25" customFormat="1" ht="16.5" thickBot="1" x14ac:dyDescent="0.25">
      <c r="A27" s="43"/>
      <c r="B27" s="37"/>
      <c r="C27" s="37"/>
      <c r="D27" s="84" t="s">
        <v>16</v>
      </c>
      <c r="E27" s="84"/>
      <c r="F27" s="59">
        <f>SUM(F22,F24:F26)</f>
        <v>128853714</v>
      </c>
      <c r="G27" s="85">
        <f>SUM(G22:H26)</f>
        <v>8139983</v>
      </c>
      <c r="H27" s="85"/>
      <c r="I27" s="46"/>
      <c r="J27" s="37"/>
      <c r="K27" s="32"/>
    </row>
    <row r="28" spans="1:162" s="25" customFormat="1" ht="15.75" thickTop="1" x14ac:dyDescent="0.2">
      <c r="A28" s="43"/>
      <c r="B28" s="37"/>
      <c r="C28" s="37"/>
      <c r="D28" s="37"/>
      <c r="E28" s="37"/>
      <c r="F28" s="37"/>
      <c r="G28" s="37"/>
      <c r="H28" s="37"/>
      <c r="I28" s="46"/>
      <c r="J28" s="37"/>
      <c r="K28" s="32"/>
    </row>
    <row r="29" spans="1:162" s="25" customFormat="1" ht="15.75" thickBot="1" x14ac:dyDescent="0.25">
      <c r="A29" s="60"/>
      <c r="B29" s="61"/>
      <c r="C29" s="61"/>
      <c r="D29" s="61"/>
      <c r="E29" s="61"/>
      <c r="F29" s="61"/>
      <c r="G29" s="61"/>
      <c r="H29" s="61"/>
      <c r="I29" s="62"/>
      <c r="J29" s="61"/>
      <c r="K29" s="63"/>
    </row>
    <row r="30" spans="1:162" s="47" customFormat="1" ht="21" thickBot="1" x14ac:dyDescent="0.25">
      <c r="A30" s="93" t="s">
        <v>38</v>
      </c>
      <c r="B30" s="94"/>
      <c r="C30" s="94"/>
      <c r="D30" s="94"/>
      <c r="E30" s="94"/>
      <c r="F30" s="94"/>
      <c r="G30" s="94"/>
      <c r="H30" s="94"/>
      <c r="I30" s="94"/>
      <c r="J30" s="94"/>
      <c r="K30" s="9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s="25" customFormat="1" ht="39.950000000000003" customHeight="1" thickBot="1" x14ac:dyDescent="0.25">
      <c r="A31" s="96" t="s">
        <v>0</v>
      </c>
      <c r="B31" s="97"/>
      <c r="C31" s="97"/>
      <c r="D31" s="96" t="s">
        <v>1</v>
      </c>
      <c r="E31" s="98"/>
      <c r="F31" s="98"/>
      <c r="G31" s="99"/>
      <c r="H31" s="96" t="s">
        <v>8</v>
      </c>
      <c r="I31" s="98"/>
      <c r="J31" s="98"/>
      <c r="K31" s="99"/>
    </row>
    <row r="32" spans="1:162" s="25" customFormat="1" ht="39.950000000000003" customHeight="1" thickBot="1" x14ac:dyDescent="0.25">
      <c r="A32" s="26" t="s">
        <v>2</v>
      </c>
      <c r="B32" s="27" t="s">
        <v>3</v>
      </c>
      <c r="C32" s="28" t="s">
        <v>5</v>
      </c>
      <c r="D32" s="29" t="s">
        <v>2</v>
      </c>
      <c r="E32" s="30" t="s">
        <v>3</v>
      </c>
      <c r="F32" s="29" t="s">
        <v>4</v>
      </c>
      <c r="G32" s="71" t="s">
        <v>134</v>
      </c>
      <c r="H32" s="30" t="s">
        <v>2</v>
      </c>
      <c r="I32" s="29" t="s">
        <v>3</v>
      </c>
      <c r="J32" s="29" t="s">
        <v>4</v>
      </c>
      <c r="K32" s="71" t="s">
        <v>134</v>
      </c>
    </row>
    <row r="33" spans="1:11" s="25" customFormat="1" ht="15" x14ac:dyDescent="0.2">
      <c r="A33" s="100" t="s">
        <v>6</v>
      </c>
      <c r="B33" s="101"/>
      <c r="C33" s="102"/>
      <c r="D33" s="31"/>
      <c r="E33" s="52"/>
      <c r="F33" s="34"/>
      <c r="G33" s="72"/>
      <c r="H33" s="31"/>
      <c r="I33" s="35"/>
      <c r="J33" s="34"/>
      <c r="K33" s="72"/>
    </row>
    <row r="34" spans="1:11" s="25" customFormat="1" ht="15.75" thickBot="1" x14ac:dyDescent="0.25">
      <c r="A34" s="39"/>
      <c r="B34" s="37"/>
      <c r="C34" s="42"/>
      <c r="D34" s="39"/>
      <c r="E34" s="32"/>
      <c r="F34" s="40"/>
      <c r="G34" s="73"/>
      <c r="H34" s="39"/>
      <c r="I34" s="41"/>
      <c r="J34" s="40"/>
      <c r="K34" s="73"/>
    </row>
    <row r="35" spans="1:11" s="25" customFormat="1" ht="15.75" x14ac:dyDescent="0.2">
      <c r="A35" s="103" t="s">
        <v>7</v>
      </c>
      <c r="B35" s="84"/>
      <c r="C35" s="38">
        <f>SUM(C34:C34)</f>
        <v>0</v>
      </c>
      <c r="D35" s="39"/>
      <c r="E35" s="32"/>
      <c r="F35" s="40"/>
      <c r="G35" s="73"/>
      <c r="H35" s="39"/>
      <c r="I35" s="41"/>
      <c r="J35" s="40"/>
      <c r="K35" s="73"/>
    </row>
    <row r="36" spans="1:11" s="25" customFormat="1" ht="15" x14ac:dyDescent="0.2">
      <c r="A36" s="43"/>
      <c r="B36" s="37"/>
      <c r="C36" s="37"/>
      <c r="D36" s="39"/>
      <c r="E36" s="32"/>
      <c r="F36" s="40"/>
      <c r="G36" s="73"/>
      <c r="H36" s="39"/>
      <c r="I36" s="41"/>
      <c r="J36" s="40"/>
      <c r="K36" s="73"/>
    </row>
    <row r="37" spans="1:11" s="25" customFormat="1" ht="15" x14ac:dyDescent="0.2">
      <c r="A37" s="100" t="s">
        <v>132</v>
      </c>
      <c r="B37" s="101"/>
      <c r="C37" s="101"/>
      <c r="D37" s="39"/>
      <c r="E37" s="32"/>
      <c r="F37" s="40"/>
      <c r="G37" s="73"/>
      <c r="H37" s="39"/>
      <c r="I37" s="41"/>
      <c r="J37" s="40"/>
      <c r="K37" s="73"/>
    </row>
    <row r="38" spans="1:11" s="25" customFormat="1" ht="15.75" thickBot="1" x14ac:dyDescent="0.25">
      <c r="A38" s="44"/>
      <c r="B38" s="37"/>
      <c r="C38" s="42"/>
      <c r="D38" s="39"/>
      <c r="E38" s="32"/>
      <c r="F38" s="45"/>
      <c r="G38" s="74"/>
      <c r="H38" s="39"/>
      <c r="I38" s="41"/>
      <c r="J38" s="45"/>
      <c r="K38" s="74"/>
    </row>
    <row r="39" spans="1:11" s="25" customFormat="1" ht="16.5" thickBot="1" x14ac:dyDescent="0.25">
      <c r="A39" s="104" t="s">
        <v>7</v>
      </c>
      <c r="B39" s="105"/>
      <c r="C39" s="42">
        <f>SUM(C38:C38)</f>
        <v>0</v>
      </c>
      <c r="D39" s="104" t="s">
        <v>7</v>
      </c>
      <c r="E39" s="106"/>
      <c r="F39" s="45">
        <f>SUM(F33:F38)</f>
        <v>0</v>
      </c>
      <c r="G39" s="74">
        <f>SUM(G33:G38)</f>
        <v>0</v>
      </c>
      <c r="H39" s="104" t="s">
        <v>7</v>
      </c>
      <c r="I39" s="106"/>
      <c r="J39" s="45">
        <f>SUM(J33:J38)</f>
        <v>0</v>
      </c>
      <c r="K39" s="74">
        <f>SUM(K33:K38)</f>
        <v>0</v>
      </c>
    </row>
    <row r="40" spans="1:11" s="25" customFormat="1" ht="39.950000000000003" customHeight="1" thickBot="1" x14ac:dyDescent="0.25">
      <c r="A40" s="43"/>
      <c r="B40" s="37"/>
      <c r="C40" s="37"/>
      <c r="D40" s="96" t="s">
        <v>9</v>
      </c>
      <c r="E40" s="98"/>
      <c r="F40" s="98"/>
      <c r="G40" s="99"/>
      <c r="H40" s="37"/>
      <c r="I40" s="46"/>
      <c r="J40" s="37"/>
      <c r="K40" s="32"/>
    </row>
    <row r="41" spans="1:11" s="25" customFormat="1" ht="30.75" thickBot="1" x14ac:dyDescent="0.25">
      <c r="A41" s="43"/>
      <c r="B41" s="37"/>
      <c r="C41" s="37"/>
      <c r="D41" s="29" t="s">
        <v>2</v>
      </c>
      <c r="E41" s="30" t="s">
        <v>3</v>
      </c>
      <c r="F41" s="29" t="s">
        <v>4</v>
      </c>
      <c r="G41" s="71" t="s">
        <v>134</v>
      </c>
      <c r="H41" s="37"/>
      <c r="I41" s="46"/>
      <c r="J41" s="37"/>
      <c r="K41" s="32"/>
    </row>
    <row r="42" spans="1:11" s="25" customFormat="1" ht="15" x14ac:dyDescent="0.2">
      <c r="A42" s="43"/>
      <c r="B42" s="37"/>
      <c r="C42" s="37"/>
      <c r="D42" s="31">
        <v>2120</v>
      </c>
      <c r="E42" s="52" t="s">
        <v>39</v>
      </c>
      <c r="F42" s="34">
        <v>13005000</v>
      </c>
      <c r="G42" s="72">
        <v>3516367</v>
      </c>
      <c r="H42" s="37"/>
      <c r="I42" s="46"/>
      <c r="J42" s="37"/>
      <c r="K42" s="32"/>
    </row>
    <row r="43" spans="1:11" s="25" customFormat="1" ht="15" x14ac:dyDescent="0.2">
      <c r="A43" s="43"/>
      <c r="B43" s="37"/>
      <c r="C43" s="37"/>
      <c r="D43" s="39">
        <v>2600</v>
      </c>
      <c r="E43" s="32" t="s">
        <v>41</v>
      </c>
      <c r="F43" s="40">
        <v>1031000000</v>
      </c>
      <c r="G43" s="73">
        <v>9867636</v>
      </c>
      <c r="H43" s="37"/>
      <c r="I43" s="46"/>
      <c r="J43" s="37"/>
      <c r="K43" s="32"/>
    </row>
    <row r="44" spans="1:11" s="25" customFormat="1" ht="15" x14ac:dyDescent="0.2">
      <c r="A44" s="43"/>
      <c r="B44" s="37"/>
      <c r="C44" s="37"/>
      <c r="D44" s="39">
        <v>2606</v>
      </c>
      <c r="E44" s="32" t="s">
        <v>42</v>
      </c>
      <c r="F44" s="40">
        <v>410718000</v>
      </c>
      <c r="G44" s="73">
        <v>24120181</v>
      </c>
      <c r="H44" s="37"/>
      <c r="I44" s="46"/>
      <c r="J44" s="37"/>
      <c r="K44" s="32"/>
    </row>
    <row r="45" spans="1:11" s="25" customFormat="1" ht="15" x14ac:dyDescent="0.2">
      <c r="A45" s="43"/>
      <c r="B45" s="37"/>
      <c r="C45" s="37"/>
      <c r="D45" s="39">
        <v>2501</v>
      </c>
      <c r="E45" s="32" t="s">
        <v>49</v>
      </c>
      <c r="F45" s="40">
        <v>1106000000</v>
      </c>
      <c r="G45" s="73">
        <v>15906197</v>
      </c>
      <c r="H45" s="37"/>
      <c r="I45" s="46"/>
      <c r="J45" s="37"/>
      <c r="K45" s="32"/>
    </row>
    <row r="46" spans="1:11" s="25" customFormat="1" ht="15" x14ac:dyDescent="0.2">
      <c r="A46" s="43"/>
      <c r="B46" s="37"/>
      <c r="C46" s="37"/>
      <c r="D46" s="39">
        <v>2140</v>
      </c>
      <c r="E46" s="32" t="s">
        <v>46</v>
      </c>
      <c r="F46" s="40">
        <v>7500000</v>
      </c>
      <c r="G46" s="73">
        <v>33080</v>
      </c>
      <c r="H46" s="37"/>
      <c r="I46" s="46"/>
      <c r="J46" s="37"/>
      <c r="K46" s="32"/>
    </row>
    <row r="47" spans="1:11" s="25" customFormat="1" ht="15" x14ac:dyDescent="0.2">
      <c r="A47" s="43"/>
      <c r="B47" s="37"/>
      <c r="C47" s="37"/>
      <c r="D47" s="39">
        <v>2150</v>
      </c>
      <c r="E47" s="32" t="s">
        <v>45</v>
      </c>
      <c r="F47" s="40">
        <v>22850000</v>
      </c>
      <c r="G47" s="73">
        <v>581674</v>
      </c>
      <c r="H47" s="37"/>
      <c r="I47" s="46"/>
      <c r="J47" s="37"/>
      <c r="K47" s="32"/>
    </row>
    <row r="48" spans="1:11" s="25" customFormat="1" ht="15" x14ac:dyDescent="0.2">
      <c r="A48" s="43"/>
      <c r="B48" s="37"/>
      <c r="C48" s="37"/>
      <c r="D48" s="39">
        <v>2615</v>
      </c>
      <c r="E48" s="32" t="s">
        <v>47</v>
      </c>
      <c r="F48" s="40">
        <v>9100000</v>
      </c>
      <c r="G48" s="73">
        <v>463894</v>
      </c>
      <c r="H48" s="37"/>
      <c r="I48" s="46"/>
      <c r="J48" s="37"/>
      <c r="K48" s="32"/>
    </row>
    <row r="49" spans="1:11" s="25" customFormat="1" ht="15" x14ac:dyDescent="0.2">
      <c r="A49" s="43"/>
      <c r="B49" s="37"/>
      <c r="C49" s="37"/>
      <c r="D49" s="39">
        <v>2390</v>
      </c>
      <c r="E49" s="32" t="s">
        <v>125</v>
      </c>
      <c r="F49" s="40">
        <v>3100000</v>
      </c>
      <c r="G49" s="73">
        <v>390237</v>
      </c>
      <c r="H49" s="37"/>
      <c r="I49" s="46"/>
      <c r="J49" s="37"/>
      <c r="K49" s="32"/>
    </row>
    <row r="50" spans="1:11" s="25" customFormat="1" ht="15" x14ac:dyDescent="0.2">
      <c r="A50" s="43"/>
      <c r="B50" s="37"/>
      <c r="C50" s="37"/>
      <c r="D50" s="39">
        <v>2392</v>
      </c>
      <c r="E50" s="32" t="s">
        <v>126</v>
      </c>
      <c r="F50" s="40">
        <v>77100000</v>
      </c>
      <c r="G50" s="73">
        <v>124527</v>
      </c>
      <c r="H50" s="37"/>
      <c r="I50" s="46"/>
      <c r="J50" s="37"/>
      <c r="K50" s="32"/>
    </row>
    <row r="51" spans="1:11" s="25" customFormat="1" ht="15" x14ac:dyDescent="0.2">
      <c r="A51" s="43"/>
      <c r="B51" s="37"/>
      <c r="C51" s="37"/>
      <c r="D51" s="39">
        <v>2393</v>
      </c>
      <c r="E51" s="32" t="s">
        <v>127</v>
      </c>
      <c r="F51" s="40">
        <v>7100000</v>
      </c>
      <c r="G51" s="73">
        <v>863541</v>
      </c>
      <c r="H51" s="37"/>
      <c r="I51" s="46"/>
      <c r="J51" s="37"/>
      <c r="K51" s="32"/>
    </row>
    <row r="52" spans="1:11" s="25" customFormat="1" ht="15" x14ac:dyDescent="0.2">
      <c r="A52" s="43"/>
      <c r="B52" s="37"/>
      <c r="C52" s="37"/>
      <c r="D52" s="39">
        <v>2190</v>
      </c>
      <c r="E52" s="32" t="s">
        <v>43</v>
      </c>
      <c r="F52" s="40">
        <v>30000000</v>
      </c>
      <c r="G52" s="73">
        <v>1081339</v>
      </c>
      <c r="H52" s="37"/>
      <c r="I52" s="46"/>
      <c r="J52" s="37"/>
      <c r="K52" s="32"/>
    </row>
    <row r="53" spans="1:11" s="25" customFormat="1" ht="15.75" thickBot="1" x14ac:dyDescent="0.25">
      <c r="A53" s="43"/>
      <c r="B53" s="37"/>
      <c r="C53" s="37"/>
      <c r="D53" s="39">
        <v>2192</v>
      </c>
      <c r="E53" s="32" t="s">
        <v>44</v>
      </c>
      <c r="F53" s="40">
        <v>10000000</v>
      </c>
      <c r="G53" s="73">
        <v>1740137</v>
      </c>
      <c r="H53" s="37"/>
      <c r="I53" s="46"/>
      <c r="J53" s="37"/>
      <c r="K53" s="32"/>
    </row>
    <row r="54" spans="1:11" s="25" customFormat="1" ht="15.75" thickBot="1" x14ac:dyDescent="0.25">
      <c r="A54" s="43"/>
      <c r="B54" s="37"/>
      <c r="C54" s="37"/>
      <c r="D54" s="39" t="s">
        <v>7</v>
      </c>
      <c r="E54" s="32"/>
      <c r="F54" s="48">
        <f>SUM(F42:F53)</f>
        <v>2727473000</v>
      </c>
      <c r="G54" s="75">
        <f>SUM(G42:G53)</f>
        <v>58688810</v>
      </c>
      <c r="H54" s="37"/>
      <c r="I54" s="46"/>
      <c r="J54" s="37"/>
      <c r="K54" s="32"/>
    </row>
    <row r="55" spans="1:11" s="25" customFormat="1" ht="15" x14ac:dyDescent="0.2">
      <c r="A55" s="49"/>
      <c r="B55" s="50"/>
      <c r="C55" s="50"/>
      <c r="D55" s="50"/>
      <c r="E55" s="50"/>
      <c r="F55" s="50"/>
      <c r="G55" s="50"/>
      <c r="H55" s="50"/>
      <c r="I55" s="51"/>
      <c r="J55" s="50"/>
      <c r="K55" s="52"/>
    </row>
    <row r="56" spans="1:11" s="25" customFormat="1" ht="40.5" customHeight="1" x14ac:dyDescent="0.2">
      <c r="A56" s="43"/>
      <c r="B56" s="37"/>
      <c r="C56" s="37"/>
      <c r="D56" s="107" t="str">
        <f>A30</f>
        <v>Consolidated Public Retirement Board</v>
      </c>
      <c r="E56" s="107"/>
      <c r="F56" s="53" t="s">
        <v>10</v>
      </c>
      <c r="G56" s="108" t="s">
        <v>137</v>
      </c>
      <c r="H56" s="108"/>
      <c r="I56" s="46"/>
      <c r="J56" s="37"/>
      <c r="K56" s="32"/>
    </row>
    <row r="57" spans="1:11" s="25" customFormat="1" ht="15.75" x14ac:dyDescent="0.2">
      <c r="A57" s="43"/>
      <c r="B57" s="37"/>
      <c r="C57" s="37"/>
      <c r="D57" s="81" t="s">
        <v>13</v>
      </c>
      <c r="E57" s="81"/>
      <c r="F57" s="54">
        <f>C35</f>
        <v>0</v>
      </c>
      <c r="G57" s="82">
        <f>C39</f>
        <v>0</v>
      </c>
      <c r="H57" s="82"/>
      <c r="I57" s="46"/>
      <c r="J57" s="37"/>
      <c r="K57" s="32"/>
    </row>
    <row r="58" spans="1:11" s="25" customFormat="1" ht="15.75" x14ac:dyDescent="0.2">
      <c r="A58" s="43"/>
      <c r="B58" s="37"/>
      <c r="C58" s="37"/>
      <c r="D58" s="81" t="s">
        <v>14</v>
      </c>
      <c r="E58" s="81"/>
      <c r="F58" s="56"/>
      <c r="G58" s="82"/>
      <c r="H58" s="82"/>
      <c r="I58" s="46"/>
      <c r="J58" s="37"/>
      <c r="K58" s="32"/>
    </row>
    <row r="59" spans="1:11" s="25" customFormat="1" ht="15.75" x14ac:dyDescent="0.2">
      <c r="A59" s="43"/>
      <c r="B59" s="37"/>
      <c r="C59" s="37"/>
      <c r="D59" s="37"/>
      <c r="E59" s="57" t="s">
        <v>11</v>
      </c>
      <c r="F59" s="54">
        <f>F39</f>
        <v>0</v>
      </c>
      <c r="G59" s="82">
        <f>G39</f>
        <v>0</v>
      </c>
      <c r="H59" s="82"/>
      <c r="I59" s="46"/>
      <c r="J59" s="37"/>
      <c r="K59" s="32"/>
    </row>
    <row r="60" spans="1:11" s="25" customFormat="1" ht="15.75" x14ac:dyDescent="0.2">
      <c r="A60" s="43"/>
      <c r="B60" s="37"/>
      <c r="C60" s="37"/>
      <c r="D60" s="56"/>
      <c r="E60" s="56" t="s">
        <v>12</v>
      </c>
      <c r="F60" s="54">
        <f>F54</f>
        <v>2727473000</v>
      </c>
      <c r="G60" s="82">
        <f>G54</f>
        <v>58688810</v>
      </c>
      <c r="H60" s="82"/>
      <c r="I60" s="46"/>
      <c r="J60" s="37"/>
      <c r="K60" s="32"/>
    </row>
    <row r="61" spans="1:11" s="25" customFormat="1" ht="16.5" thickBot="1" x14ac:dyDescent="0.25">
      <c r="A61" s="43"/>
      <c r="B61" s="37"/>
      <c r="C61" s="37"/>
      <c r="D61" s="81" t="s">
        <v>15</v>
      </c>
      <c r="E61" s="81"/>
      <c r="F61" s="58">
        <f>J39</f>
        <v>0</v>
      </c>
      <c r="G61" s="83">
        <f>K39</f>
        <v>0</v>
      </c>
      <c r="H61" s="83"/>
      <c r="I61" s="46"/>
      <c r="J61" s="37"/>
      <c r="K61" s="32"/>
    </row>
    <row r="62" spans="1:11" s="25" customFormat="1" ht="16.5" thickBot="1" x14ac:dyDescent="0.25">
      <c r="A62" s="43"/>
      <c r="B62" s="37"/>
      <c r="C62" s="37"/>
      <c r="D62" s="84" t="s">
        <v>16</v>
      </c>
      <c r="E62" s="84"/>
      <c r="F62" s="59">
        <f>SUM(F57,F59:F61)</f>
        <v>2727473000</v>
      </c>
      <c r="G62" s="85">
        <f>SUM(G57,G59:G61)</f>
        <v>58688810</v>
      </c>
      <c r="H62" s="85"/>
      <c r="I62" s="46"/>
      <c r="J62" s="37"/>
      <c r="K62" s="32"/>
    </row>
    <row r="63" spans="1:11" s="25" customFormat="1" ht="15.75" thickTop="1" x14ac:dyDescent="0.2">
      <c r="A63" s="43"/>
      <c r="B63" s="37"/>
      <c r="C63" s="37"/>
      <c r="D63" s="37"/>
      <c r="E63" s="37"/>
      <c r="F63" s="37"/>
      <c r="G63" s="37"/>
      <c r="H63" s="37"/>
      <c r="I63" s="46"/>
      <c r="J63" s="37"/>
      <c r="K63" s="32"/>
    </row>
    <row r="64" spans="1:11" s="25" customFormat="1" ht="15.75" thickBot="1" x14ac:dyDescent="0.25">
      <c r="A64" s="60"/>
      <c r="B64" s="61"/>
      <c r="C64" s="61"/>
      <c r="D64" s="61"/>
      <c r="E64" s="61"/>
      <c r="F64" s="61"/>
      <c r="G64" s="61"/>
      <c r="H64" s="61"/>
      <c r="I64" s="62"/>
      <c r="J64" s="61"/>
      <c r="K64" s="63"/>
    </row>
    <row r="65" spans="1:162" s="47" customFormat="1" ht="21" thickBot="1" x14ac:dyDescent="0.25">
      <c r="A65" s="93" t="s">
        <v>50</v>
      </c>
      <c r="B65" s="94"/>
      <c r="C65" s="94"/>
      <c r="D65" s="94"/>
      <c r="E65" s="94"/>
      <c r="F65" s="94"/>
      <c r="G65" s="94"/>
      <c r="H65" s="94"/>
      <c r="I65" s="94"/>
      <c r="J65" s="94"/>
      <c r="K65" s="9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row>
    <row r="66" spans="1:162" s="25" customFormat="1" ht="39.950000000000003" customHeight="1" thickBot="1" x14ac:dyDescent="0.25">
      <c r="A66" s="96" t="s">
        <v>0</v>
      </c>
      <c r="B66" s="97"/>
      <c r="C66" s="97"/>
      <c r="D66" s="96" t="s">
        <v>1</v>
      </c>
      <c r="E66" s="98"/>
      <c r="F66" s="98"/>
      <c r="G66" s="99"/>
      <c r="H66" s="96" t="s">
        <v>8</v>
      </c>
      <c r="I66" s="98"/>
      <c r="J66" s="98"/>
      <c r="K66" s="99"/>
    </row>
    <row r="67" spans="1:162" s="25" customFormat="1" ht="39.950000000000003" customHeight="1" thickBot="1" x14ac:dyDescent="0.25">
      <c r="A67" s="26" t="s">
        <v>2</v>
      </c>
      <c r="B67" s="27" t="s">
        <v>3</v>
      </c>
      <c r="C67" s="28" t="s">
        <v>5</v>
      </c>
      <c r="D67" s="29" t="s">
        <v>2</v>
      </c>
      <c r="E67" s="30" t="s">
        <v>3</v>
      </c>
      <c r="F67" s="29" t="s">
        <v>4</v>
      </c>
      <c r="G67" s="71" t="s">
        <v>134</v>
      </c>
      <c r="H67" s="30" t="s">
        <v>2</v>
      </c>
      <c r="I67" s="29" t="s">
        <v>3</v>
      </c>
      <c r="J67" s="29" t="s">
        <v>4</v>
      </c>
      <c r="K67" s="71" t="s">
        <v>139</v>
      </c>
    </row>
    <row r="68" spans="1:162" s="25" customFormat="1" ht="15" x14ac:dyDescent="0.2">
      <c r="A68" s="100" t="s">
        <v>6</v>
      </c>
      <c r="B68" s="101"/>
      <c r="C68" s="102"/>
      <c r="D68" s="31">
        <v>2020</v>
      </c>
      <c r="E68" s="52" t="s">
        <v>123</v>
      </c>
      <c r="F68" s="34">
        <v>2000000</v>
      </c>
      <c r="G68" s="72">
        <v>44713</v>
      </c>
      <c r="H68" s="31"/>
      <c r="I68" s="35"/>
      <c r="J68" s="34"/>
      <c r="K68" s="72"/>
    </row>
    <row r="69" spans="1:162" s="25" customFormat="1" ht="15" x14ac:dyDescent="0.2">
      <c r="A69" s="36" t="s">
        <v>51</v>
      </c>
      <c r="B69" s="37" t="s">
        <v>52</v>
      </c>
      <c r="C69" s="38">
        <v>753000</v>
      </c>
      <c r="D69" s="39"/>
      <c r="E69" s="32"/>
      <c r="F69" s="40"/>
      <c r="G69" s="73"/>
      <c r="H69" s="39"/>
      <c r="I69" s="41"/>
      <c r="J69" s="40"/>
      <c r="K69" s="73"/>
    </row>
    <row r="70" spans="1:162" s="25" customFormat="1" ht="15.75" thickBot="1" x14ac:dyDescent="0.25">
      <c r="A70" s="36" t="s">
        <v>51</v>
      </c>
      <c r="B70" s="37" t="s">
        <v>114</v>
      </c>
      <c r="C70" s="42">
        <v>35585</v>
      </c>
      <c r="D70" s="39"/>
      <c r="E70" s="32"/>
      <c r="F70" s="40"/>
      <c r="G70" s="73"/>
      <c r="H70" s="39"/>
      <c r="I70" s="41"/>
      <c r="J70" s="40"/>
      <c r="K70" s="73"/>
    </row>
    <row r="71" spans="1:162" s="25" customFormat="1" ht="15.75" x14ac:dyDescent="0.2">
      <c r="A71" s="103" t="s">
        <v>7</v>
      </c>
      <c r="B71" s="84"/>
      <c r="C71" s="38">
        <f>SUM(C69:C70)</f>
        <v>788585</v>
      </c>
      <c r="D71" s="39"/>
      <c r="E71" s="32"/>
      <c r="F71" s="40"/>
      <c r="G71" s="73"/>
      <c r="H71" s="39"/>
      <c r="I71" s="41"/>
      <c r="J71" s="40"/>
      <c r="K71" s="73"/>
    </row>
    <row r="72" spans="1:162" s="25" customFormat="1" ht="15" x14ac:dyDescent="0.2">
      <c r="A72" s="43"/>
      <c r="B72" s="37"/>
      <c r="C72" s="37"/>
      <c r="D72" s="39"/>
      <c r="E72" s="32"/>
      <c r="F72" s="40"/>
      <c r="G72" s="73"/>
      <c r="H72" s="39"/>
      <c r="I72" s="41"/>
      <c r="J72" s="40"/>
      <c r="K72" s="73"/>
    </row>
    <row r="73" spans="1:162" s="25" customFormat="1" ht="15" x14ac:dyDescent="0.2">
      <c r="A73" s="100" t="s">
        <v>132</v>
      </c>
      <c r="B73" s="101"/>
      <c r="C73" s="101"/>
      <c r="D73" s="39"/>
      <c r="E73" s="32"/>
      <c r="F73" s="40"/>
      <c r="G73" s="73"/>
      <c r="H73" s="39"/>
      <c r="I73" s="41"/>
      <c r="J73" s="40"/>
      <c r="K73" s="73"/>
    </row>
    <row r="74" spans="1:162" s="25" customFormat="1" ht="15.75" thickBot="1" x14ac:dyDescent="0.25">
      <c r="A74" s="44"/>
      <c r="B74" s="37"/>
      <c r="C74" s="42">
        <v>556328</v>
      </c>
      <c r="D74" s="39"/>
      <c r="E74" s="32"/>
      <c r="F74" s="45"/>
      <c r="G74" s="74"/>
      <c r="H74" s="39"/>
      <c r="I74" s="41"/>
      <c r="J74" s="45"/>
      <c r="K74" s="74"/>
    </row>
    <row r="75" spans="1:162" s="25" customFormat="1" ht="16.5" thickBot="1" x14ac:dyDescent="0.25">
      <c r="A75" s="104" t="s">
        <v>7</v>
      </c>
      <c r="B75" s="105"/>
      <c r="C75" s="42">
        <f>SUM(C74:C74)</f>
        <v>556328</v>
      </c>
      <c r="D75" s="104" t="s">
        <v>7</v>
      </c>
      <c r="E75" s="106"/>
      <c r="F75" s="45">
        <f>SUM(F68:F74)</f>
        <v>2000000</v>
      </c>
      <c r="G75" s="74">
        <f>SUM(G68:G74)</f>
        <v>44713</v>
      </c>
      <c r="H75" s="104" t="s">
        <v>7</v>
      </c>
      <c r="I75" s="106"/>
      <c r="J75" s="45">
        <f>SUM(J68:J74)</f>
        <v>0</v>
      </c>
      <c r="K75" s="74">
        <f>SUM(K68:K74)</f>
        <v>0</v>
      </c>
    </row>
    <row r="76" spans="1:162" s="25" customFormat="1" ht="39.950000000000003" customHeight="1" thickBot="1" x14ac:dyDescent="0.25">
      <c r="A76" s="43"/>
      <c r="B76" s="37"/>
      <c r="C76" s="37"/>
      <c r="D76" s="96" t="s">
        <v>9</v>
      </c>
      <c r="E76" s="98"/>
      <c r="F76" s="98"/>
      <c r="G76" s="99"/>
      <c r="H76" s="37"/>
      <c r="I76" s="46"/>
      <c r="J76" s="37"/>
      <c r="K76" s="32"/>
    </row>
    <row r="77" spans="1:162" s="25" customFormat="1" ht="30.75" thickBot="1" x14ac:dyDescent="0.25">
      <c r="A77" s="43"/>
      <c r="B77" s="37"/>
      <c r="C77" s="37"/>
      <c r="D77" s="29" t="s">
        <v>2</v>
      </c>
      <c r="E77" s="30" t="s">
        <v>3</v>
      </c>
      <c r="F77" s="29" t="s">
        <v>4</v>
      </c>
      <c r="G77" s="71" t="s">
        <v>134</v>
      </c>
      <c r="H77" s="37"/>
      <c r="I77" s="46"/>
      <c r="J77" s="37"/>
      <c r="K77" s="32"/>
    </row>
    <row r="78" spans="1:162" s="25" customFormat="1" ht="15.75" thickBot="1" x14ac:dyDescent="0.25">
      <c r="A78" s="43"/>
      <c r="B78" s="37"/>
      <c r="C78" s="37"/>
      <c r="D78" s="64">
        <v>2029</v>
      </c>
      <c r="E78" s="65" t="s">
        <v>53</v>
      </c>
      <c r="F78" s="34">
        <v>2901817</v>
      </c>
      <c r="G78" s="72">
        <v>1550111</v>
      </c>
      <c r="H78" s="37"/>
      <c r="I78" s="46"/>
      <c r="J78" s="37"/>
      <c r="K78" s="32"/>
    </row>
    <row r="79" spans="1:162" s="25" customFormat="1" ht="15.75" thickBot="1" x14ac:dyDescent="0.25">
      <c r="A79" s="43"/>
      <c r="B79" s="37"/>
      <c r="C79" s="37"/>
      <c r="D79" s="39" t="s">
        <v>7</v>
      </c>
      <c r="E79" s="32"/>
      <c r="F79" s="48">
        <f>SUM(F78:F78)</f>
        <v>2901817</v>
      </c>
      <c r="G79" s="75">
        <f>SUM(G78:G78)</f>
        <v>1550111</v>
      </c>
      <c r="H79" s="37"/>
      <c r="I79" s="46"/>
      <c r="J79" s="37"/>
      <c r="K79" s="32"/>
    </row>
    <row r="80" spans="1:162" s="25" customFormat="1" ht="15" x14ac:dyDescent="0.2">
      <c r="A80" s="49"/>
      <c r="B80" s="50"/>
      <c r="C80" s="50"/>
      <c r="D80" s="50"/>
      <c r="E80" s="50"/>
      <c r="F80" s="50"/>
      <c r="G80" s="50"/>
      <c r="H80" s="50"/>
      <c r="I80" s="51"/>
      <c r="J80" s="50"/>
      <c r="K80" s="52"/>
    </row>
    <row r="81" spans="1:162" s="25" customFormat="1" ht="40.5" customHeight="1" x14ac:dyDescent="0.2">
      <c r="A81" s="43"/>
      <c r="B81" s="37"/>
      <c r="C81" s="37"/>
      <c r="D81" s="107" t="str">
        <f>A65</f>
        <v>Finance Division</v>
      </c>
      <c r="E81" s="107"/>
      <c r="F81" s="53" t="s">
        <v>10</v>
      </c>
      <c r="G81" s="108" t="s">
        <v>137</v>
      </c>
      <c r="H81" s="108"/>
      <c r="I81" s="46"/>
      <c r="J81" s="37"/>
      <c r="K81" s="32"/>
    </row>
    <row r="82" spans="1:162" s="25" customFormat="1" ht="15.75" x14ac:dyDescent="0.2">
      <c r="A82" s="43"/>
      <c r="B82" s="37"/>
      <c r="C82" s="37"/>
      <c r="D82" s="81" t="s">
        <v>13</v>
      </c>
      <c r="E82" s="81"/>
      <c r="F82" s="54">
        <f>C71</f>
        <v>788585</v>
      </c>
      <c r="G82" s="82">
        <f>C75</f>
        <v>556328</v>
      </c>
      <c r="H82" s="82"/>
      <c r="I82" s="55" t="s">
        <v>130</v>
      </c>
      <c r="J82" s="37"/>
      <c r="K82" s="32"/>
    </row>
    <row r="83" spans="1:162" s="25" customFormat="1" ht="15.75" x14ac:dyDescent="0.2">
      <c r="A83" s="43"/>
      <c r="B83" s="37"/>
      <c r="C83" s="37"/>
      <c r="D83" s="81" t="s">
        <v>14</v>
      </c>
      <c r="E83" s="81"/>
      <c r="F83" s="56"/>
      <c r="G83" s="82"/>
      <c r="H83" s="82"/>
      <c r="I83" s="46"/>
      <c r="J83" s="37"/>
      <c r="K83" s="32"/>
    </row>
    <row r="84" spans="1:162" s="25" customFormat="1" ht="15.75" x14ac:dyDescent="0.2">
      <c r="A84" s="43"/>
      <c r="B84" s="37"/>
      <c r="C84" s="37"/>
      <c r="D84" s="37"/>
      <c r="E84" s="57" t="s">
        <v>11</v>
      </c>
      <c r="F84" s="54">
        <f>F75</f>
        <v>2000000</v>
      </c>
      <c r="G84" s="82">
        <f>G75</f>
        <v>44713</v>
      </c>
      <c r="H84" s="82"/>
      <c r="I84" s="46"/>
      <c r="J84" s="37"/>
      <c r="K84" s="32"/>
    </row>
    <row r="85" spans="1:162" s="25" customFormat="1" ht="15.75" x14ac:dyDescent="0.2">
      <c r="A85" s="43"/>
      <c r="B85" s="37"/>
      <c r="C85" s="37"/>
      <c r="D85" s="56"/>
      <c r="E85" s="56" t="s">
        <v>12</v>
      </c>
      <c r="F85" s="54">
        <f>F79</f>
        <v>2901817</v>
      </c>
      <c r="G85" s="82">
        <f>G79</f>
        <v>1550111</v>
      </c>
      <c r="H85" s="82"/>
      <c r="I85" s="46"/>
      <c r="J85" s="37"/>
      <c r="K85" s="32"/>
    </row>
    <row r="86" spans="1:162" s="25" customFormat="1" ht="16.5" thickBot="1" x14ac:dyDescent="0.25">
      <c r="A86" s="43"/>
      <c r="B86" s="37"/>
      <c r="C86" s="37"/>
      <c r="D86" s="81" t="s">
        <v>15</v>
      </c>
      <c r="E86" s="81"/>
      <c r="F86" s="58">
        <f>J75</f>
        <v>0</v>
      </c>
      <c r="G86" s="83">
        <f>K75</f>
        <v>0</v>
      </c>
      <c r="H86" s="83"/>
      <c r="I86" s="46"/>
      <c r="J86" s="37"/>
      <c r="K86" s="32"/>
    </row>
    <row r="87" spans="1:162" s="25" customFormat="1" ht="16.5" thickBot="1" x14ac:dyDescent="0.25">
      <c r="A87" s="43"/>
      <c r="B87" s="37"/>
      <c r="C87" s="37"/>
      <c r="D87" s="84" t="s">
        <v>16</v>
      </c>
      <c r="E87" s="84"/>
      <c r="F87" s="59">
        <f>SUM(F82,F84:F86)</f>
        <v>5690402</v>
      </c>
      <c r="G87" s="85">
        <f>SUM(G82,G84:G86)</f>
        <v>2151152</v>
      </c>
      <c r="H87" s="85"/>
      <c r="I87" s="46"/>
      <c r="J87" s="37"/>
      <c r="K87" s="32"/>
    </row>
    <row r="88" spans="1:162" s="25" customFormat="1" ht="15.75" thickTop="1" x14ac:dyDescent="0.2">
      <c r="A88" s="43"/>
      <c r="B88" s="37"/>
      <c r="C88" s="37"/>
      <c r="D88" s="37"/>
      <c r="E88" s="37"/>
      <c r="F88" s="37"/>
      <c r="G88" s="37"/>
      <c r="H88" s="37"/>
      <c r="I88" s="46"/>
      <c r="J88" s="37"/>
      <c r="K88" s="32"/>
    </row>
    <row r="89" spans="1:162" s="25" customFormat="1" ht="15.75" thickBot="1" x14ac:dyDescent="0.25">
      <c r="A89" s="60"/>
      <c r="B89" s="61"/>
      <c r="C89" s="61"/>
      <c r="D89" s="61"/>
      <c r="E89" s="61"/>
      <c r="F89" s="61"/>
      <c r="G89" s="61"/>
      <c r="H89" s="61"/>
      <c r="I89" s="62"/>
      <c r="J89" s="61"/>
      <c r="K89" s="63"/>
    </row>
    <row r="90" spans="1:162" s="47" customFormat="1" ht="21" thickBot="1" x14ac:dyDescent="0.25">
      <c r="A90" s="93" t="s">
        <v>54</v>
      </c>
      <c r="B90" s="94"/>
      <c r="C90" s="94"/>
      <c r="D90" s="94"/>
      <c r="E90" s="94"/>
      <c r="F90" s="94"/>
      <c r="G90" s="94"/>
      <c r="H90" s="94"/>
      <c r="I90" s="94"/>
      <c r="J90" s="94"/>
      <c r="K90" s="9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25"/>
      <c r="DS90" s="25"/>
      <c r="DT90" s="25"/>
      <c r="DU90" s="25"/>
      <c r="DV90" s="25"/>
      <c r="DW90" s="25"/>
      <c r="DX90" s="25"/>
      <c r="DY90" s="25"/>
      <c r="DZ90" s="25"/>
      <c r="EA90" s="25"/>
      <c r="EB90" s="25"/>
      <c r="EC90" s="25"/>
      <c r="ED90" s="25"/>
      <c r="EE90" s="25"/>
      <c r="EF90" s="25"/>
      <c r="EG90" s="25"/>
      <c r="EH90" s="25"/>
      <c r="EI90" s="25"/>
      <c r="EJ90" s="25"/>
      <c r="EK90" s="25"/>
      <c r="EL90" s="25"/>
      <c r="EM90" s="25"/>
      <c r="EN90" s="25"/>
      <c r="EO90" s="25"/>
      <c r="EP90" s="25"/>
      <c r="EQ90" s="25"/>
      <c r="ER90" s="25"/>
      <c r="ES90" s="25"/>
      <c r="ET90" s="25"/>
      <c r="EU90" s="25"/>
      <c r="EV90" s="25"/>
      <c r="EW90" s="25"/>
      <c r="EX90" s="25"/>
      <c r="EY90" s="25"/>
      <c r="EZ90" s="25"/>
      <c r="FA90" s="25"/>
      <c r="FB90" s="25"/>
      <c r="FC90" s="25"/>
      <c r="FD90" s="25"/>
      <c r="FE90" s="25"/>
      <c r="FF90" s="25"/>
    </row>
    <row r="91" spans="1:162" s="25" customFormat="1" ht="39.950000000000003" customHeight="1" thickBot="1" x14ac:dyDescent="0.25">
      <c r="A91" s="96" t="s">
        <v>0</v>
      </c>
      <c r="B91" s="97"/>
      <c r="C91" s="97"/>
      <c r="D91" s="96" t="s">
        <v>1</v>
      </c>
      <c r="E91" s="98"/>
      <c r="F91" s="98"/>
      <c r="G91" s="99"/>
      <c r="H91" s="96" t="s">
        <v>8</v>
      </c>
      <c r="I91" s="98"/>
      <c r="J91" s="98"/>
      <c r="K91" s="99"/>
    </row>
    <row r="92" spans="1:162" s="25" customFormat="1" ht="39.950000000000003" customHeight="1" thickBot="1" x14ac:dyDescent="0.25">
      <c r="A92" s="26" t="s">
        <v>2</v>
      </c>
      <c r="B92" s="27" t="s">
        <v>3</v>
      </c>
      <c r="C92" s="28" t="s">
        <v>5</v>
      </c>
      <c r="D92" s="29" t="s">
        <v>2</v>
      </c>
      <c r="E92" s="30" t="s">
        <v>3</v>
      </c>
      <c r="F92" s="29" t="s">
        <v>4</v>
      </c>
      <c r="G92" s="71" t="s">
        <v>134</v>
      </c>
      <c r="H92" s="30" t="s">
        <v>2</v>
      </c>
      <c r="I92" s="29" t="s">
        <v>3</v>
      </c>
      <c r="J92" s="29" t="s">
        <v>4</v>
      </c>
      <c r="K92" s="71" t="s">
        <v>134</v>
      </c>
    </row>
    <row r="93" spans="1:162" s="25" customFormat="1" ht="15" x14ac:dyDescent="0.2">
      <c r="A93" s="100" t="s">
        <v>6</v>
      </c>
      <c r="B93" s="101"/>
      <c r="C93" s="102"/>
      <c r="D93" s="31">
        <v>2220</v>
      </c>
      <c r="E93" s="52" t="s">
        <v>56</v>
      </c>
      <c r="F93" s="34">
        <v>39321583</v>
      </c>
      <c r="G93" s="72">
        <v>2669364</v>
      </c>
      <c r="H93" s="31"/>
      <c r="I93" s="35"/>
      <c r="J93" s="34"/>
      <c r="K93" s="72"/>
    </row>
    <row r="94" spans="1:162" s="25" customFormat="1" ht="15.75" thickBot="1" x14ac:dyDescent="0.25">
      <c r="A94" s="39"/>
      <c r="B94" s="37"/>
      <c r="C94" s="42"/>
      <c r="D94" s="39">
        <v>2531</v>
      </c>
      <c r="E94" s="32" t="s">
        <v>58</v>
      </c>
      <c r="F94" s="40">
        <v>709787</v>
      </c>
      <c r="G94" s="73">
        <v>126419</v>
      </c>
      <c r="H94" s="39"/>
      <c r="I94" s="41"/>
      <c r="J94" s="40"/>
      <c r="K94" s="73"/>
    </row>
    <row r="95" spans="1:162" s="25" customFormat="1" ht="15.75" x14ac:dyDescent="0.2">
      <c r="A95" s="103" t="s">
        <v>7</v>
      </c>
      <c r="B95" s="84"/>
      <c r="C95" s="38">
        <f>SUM(C94:C94)</f>
        <v>0</v>
      </c>
      <c r="D95" s="39">
        <v>2532</v>
      </c>
      <c r="E95" s="32" t="s">
        <v>124</v>
      </c>
      <c r="F95" s="40">
        <v>18425000</v>
      </c>
      <c r="G95" s="73">
        <v>13068844</v>
      </c>
      <c r="H95" s="39"/>
      <c r="I95" s="41"/>
      <c r="J95" s="40"/>
      <c r="K95" s="73"/>
    </row>
    <row r="96" spans="1:162" s="25" customFormat="1" ht="15" x14ac:dyDescent="0.2">
      <c r="A96" s="43"/>
      <c r="B96" s="37"/>
      <c r="C96" s="37"/>
      <c r="D96" s="39"/>
      <c r="E96" s="32"/>
      <c r="F96" s="40"/>
      <c r="G96" s="73"/>
      <c r="H96" s="39"/>
      <c r="I96" s="41"/>
      <c r="J96" s="40"/>
      <c r="K96" s="73"/>
    </row>
    <row r="97" spans="1:11" s="25" customFormat="1" ht="15" x14ac:dyDescent="0.2">
      <c r="A97" s="100" t="s">
        <v>132</v>
      </c>
      <c r="B97" s="101"/>
      <c r="C97" s="101"/>
      <c r="D97" s="39"/>
      <c r="E97" s="32"/>
      <c r="F97" s="40"/>
      <c r="G97" s="73"/>
      <c r="H97" s="39"/>
      <c r="I97" s="41"/>
      <c r="J97" s="40"/>
      <c r="K97" s="73"/>
    </row>
    <row r="98" spans="1:11" s="25" customFormat="1" ht="15.75" thickBot="1" x14ac:dyDescent="0.25">
      <c r="A98" s="44"/>
      <c r="B98" s="37"/>
      <c r="C98" s="42"/>
      <c r="D98" s="39"/>
      <c r="E98" s="32"/>
      <c r="F98" s="45"/>
      <c r="G98" s="74"/>
      <c r="H98" s="39"/>
      <c r="I98" s="41"/>
      <c r="J98" s="45"/>
      <c r="K98" s="74"/>
    </row>
    <row r="99" spans="1:11" s="25" customFormat="1" ht="16.5" thickBot="1" x14ac:dyDescent="0.25">
      <c r="A99" s="104" t="s">
        <v>7</v>
      </c>
      <c r="B99" s="105"/>
      <c r="C99" s="42">
        <f>SUM(C98:C98)</f>
        <v>0</v>
      </c>
      <c r="D99" s="104" t="s">
        <v>7</v>
      </c>
      <c r="E99" s="106"/>
      <c r="F99" s="45">
        <f>SUM(F93:F98)</f>
        <v>58456370</v>
      </c>
      <c r="G99" s="74">
        <f>SUM(G93:G98)</f>
        <v>15864627</v>
      </c>
      <c r="H99" s="104" t="s">
        <v>7</v>
      </c>
      <c r="I99" s="106"/>
      <c r="J99" s="45">
        <f>SUM(J93:J98)</f>
        <v>0</v>
      </c>
      <c r="K99" s="74">
        <f>SUM(K93:K98)</f>
        <v>0</v>
      </c>
    </row>
    <row r="100" spans="1:11" s="25" customFormat="1" ht="39.950000000000003" customHeight="1" thickBot="1" x14ac:dyDescent="0.25">
      <c r="A100" s="43"/>
      <c r="B100" s="37"/>
      <c r="C100" s="37"/>
      <c r="D100" s="96" t="s">
        <v>9</v>
      </c>
      <c r="E100" s="98"/>
      <c r="F100" s="98"/>
      <c r="G100" s="99"/>
      <c r="H100" s="37"/>
      <c r="I100" s="46"/>
      <c r="J100" s="37"/>
      <c r="K100" s="32"/>
    </row>
    <row r="101" spans="1:11" s="25" customFormat="1" ht="30.75" thickBot="1" x14ac:dyDescent="0.25">
      <c r="A101" s="43"/>
      <c r="B101" s="37"/>
      <c r="C101" s="37"/>
      <c r="D101" s="29" t="s">
        <v>2</v>
      </c>
      <c r="E101" s="30" t="s">
        <v>3</v>
      </c>
      <c r="F101" s="29" t="s">
        <v>4</v>
      </c>
      <c r="G101" s="71" t="s">
        <v>134</v>
      </c>
      <c r="H101" s="37"/>
      <c r="I101" s="46"/>
      <c r="J101" s="37"/>
      <c r="K101" s="32"/>
    </row>
    <row r="102" spans="1:11" s="25" customFormat="1" ht="15" x14ac:dyDescent="0.2">
      <c r="A102" s="43"/>
      <c r="B102" s="37"/>
      <c r="C102" s="37"/>
      <c r="D102" s="31">
        <v>2032</v>
      </c>
      <c r="E102" s="52" t="s">
        <v>55</v>
      </c>
      <c r="F102" s="34">
        <v>7516240</v>
      </c>
      <c r="G102" s="72">
        <v>403541</v>
      </c>
      <c r="H102" s="37"/>
      <c r="I102" s="46"/>
      <c r="J102" s="37"/>
      <c r="K102" s="32"/>
    </row>
    <row r="103" spans="1:11" s="25" customFormat="1" ht="15.75" thickBot="1" x14ac:dyDescent="0.25">
      <c r="A103" s="43"/>
      <c r="B103" s="37"/>
      <c r="C103" s="37"/>
      <c r="D103" s="39">
        <v>2222</v>
      </c>
      <c r="E103" s="32" t="s">
        <v>57</v>
      </c>
      <c r="F103" s="40">
        <v>14152900</v>
      </c>
      <c r="G103" s="73">
        <v>734153</v>
      </c>
      <c r="H103" s="37"/>
      <c r="I103" s="46"/>
      <c r="J103" s="37"/>
      <c r="K103" s="32"/>
    </row>
    <row r="104" spans="1:11" s="25" customFormat="1" ht="15.75" thickBot="1" x14ac:dyDescent="0.25">
      <c r="A104" s="43"/>
      <c r="B104" s="37"/>
      <c r="C104" s="37"/>
      <c r="D104" s="39" t="s">
        <v>7</v>
      </c>
      <c r="E104" s="32"/>
      <c r="F104" s="48">
        <f>SUM(F102:F103)</f>
        <v>21669140</v>
      </c>
      <c r="G104" s="75">
        <f>SUM(G102:G103)</f>
        <v>1137694</v>
      </c>
      <c r="H104" s="37"/>
      <c r="I104" s="46"/>
      <c r="J104" s="37"/>
      <c r="K104" s="32"/>
    </row>
    <row r="105" spans="1:11" s="25" customFormat="1" ht="15" x14ac:dyDescent="0.2">
      <c r="A105" s="49"/>
      <c r="B105" s="50"/>
      <c r="C105" s="50"/>
      <c r="D105" s="50"/>
      <c r="E105" s="50"/>
      <c r="F105" s="50"/>
      <c r="G105" s="50"/>
      <c r="H105" s="50"/>
      <c r="I105" s="51"/>
      <c r="J105" s="50"/>
      <c r="K105" s="52"/>
    </row>
    <row r="106" spans="1:11" s="25" customFormat="1" ht="40.5" customHeight="1" x14ac:dyDescent="0.2">
      <c r="A106" s="43"/>
      <c r="B106" s="37"/>
      <c r="C106" s="37"/>
      <c r="D106" s="107" t="str">
        <f>A90</f>
        <v>Information Services and Communications / Office of Technology</v>
      </c>
      <c r="E106" s="107"/>
      <c r="F106" s="53" t="s">
        <v>10</v>
      </c>
      <c r="G106" s="108" t="s">
        <v>137</v>
      </c>
      <c r="H106" s="108"/>
      <c r="I106" s="46"/>
      <c r="J106" s="37"/>
      <c r="K106" s="32"/>
    </row>
    <row r="107" spans="1:11" s="25" customFormat="1" ht="15.75" x14ac:dyDescent="0.2">
      <c r="A107" s="43"/>
      <c r="B107" s="37"/>
      <c r="C107" s="37"/>
      <c r="D107" s="81" t="s">
        <v>13</v>
      </c>
      <c r="E107" s="81"/>
      <c r="F107" s="54">
        <f>C95</f>
        <v>0</v>
      </c>
      <c r="G107" s="82">
        <f>C99</f>
        <v>0</v>
      </c>
      <c r="H107" s="82"/>
      <c r="I107" s="46"/>
      <c r="J107" s="37"/>
      <c r="K107" s="32"/>
    </row>
    <row r="108" spans="1:11" s="25" customFormat="1" ht="15.75" x14ac:dyDescent="0.2">
      <c r="A108" s="43"/>
      <c r="B108" s="37"/>
      <c r="C108" s="37"/>
      <c r="D108" s="81" t="s">
        <v>14</v>
      </c>
      <c r="E108" s="81"/>
      <c r="F108" s="56"/>
      <c r="G108" s="82"/>
      <c r="H108" s="82"/>
      <c r="I108" s="46"/>
      <c r="J108" s="37"/>
      <c r="K108" s="32"/>
    </row>
    <row r="109" spans="1:11" s="25" customFormat="1" ht="15.75" x14ac:dyDescent="0.2">
      <c r="A109" s="43"/>
      <c r="B109" s="37"/>
      <c r="C109" s="37"/>
      <c r="D109" s="37"/>
      <c r="E109" s="57" t="s">
        <v>11</v>
      </c>
      <c r="F109" s="54">
        <f>F99</f>
        <v>58456370</v>
      </c>
      <c r="G109" s="82">
        <f>G99</f>
        <v>15864627</v>
      </c>
      <c r="H109" s="82"/>
      <c r="I109" s="46"/>
      <c r="J109" s="37"/>
      <c r="K109" s="32"/>
    </row>
    <row r="110" spans="1:11" s="25" customFormat="1" ht="15.75" x14ac:dyDescent="0.2">
      <c r="A110" s="43"/>
      <c r="B110" s="37"/>
      <c r="C110" s="37"/>
      <c r="D110" s="56"/>
      <c r="E110" s="56" t="s">
        <v>12</v>
      </c>
      <c r="F110" s="54">
        <f>F104</f>
        <v>21669140</v>
      </c>
      <c r="G110" s="82">
        <f>G104</f>
        <v>1137694</v>
      </c>
      <c r="H110" s="82"/>
      <c r="I110" s="46"/>
      <c r="J110" s="37"/>
      <c r="K110" s="32"/>
    </row>
    <row r="111" spans="1:11" s="25" customFormat="1" ht="16.5" thickBot="1" x14ac:dyDescent="0.25">
      <c r="A111" s="43"/>
      <c r="B111" s="37"/>
      <c r="C111" s="37"/>
      <c r="D111" s="81" t="s">
        <v>15</v>
      </c>
      <c r="E111" s="81"/>
      <c r="F111" s="58">
        <f>J99</f>
        <v>0</v>
      </c>
      <c r="G111" s="83">
        <f>K99</f>
        <v>0</v>
      </c>
      <c r="H111" s="83"/>
      <c r="I111" s="46"/>
      <c r="J111" s="37"/>
      <c r="K111" s="32"/>
    </row>
    <row r="112" spans="1:11" s="25" customFormat="1" ht="16.5" thickBot="1" x14ac:dyDescent="0.25">
      <c r="A112" s="43"/>
      <c r="B112" s="37"/>
      <c r="C112" s="37"/>
      <c r="D112" s="84" t="s">
        <v>16</v>
      </c>
      <c r="E112" s="84"/>
      <c r="F112" s="59">
        <f>SUM(F107,F109:F111)</f>
        <v>80125510</v>
      </c>
      <c r="G112" s="85">
        <f>SUM(G107,G109:G111)</f>
        <v>17002321</v>
      </c>
      <c r="H112" s="85"/>
      <c r="I112" s="46"/>
      <c r="J112" s="37"/>
      <c r="K112" s="32"/>
    </row>
    <row r="113" spans="1:162" s="25" customFormat="1" ht="15.75" thickTop="1" x14ac:dyDescent="0.2">
      <c r="A113" s="43"/>
      <c r="B113" s="37"/>
      <c r="C113" s="37"/>
      <c r="D113" s="37"/>
      <c r="E113" s="37"/>
      <c r="F113" s="37"/>
      <c r="G113" s="37"/>
      <c r="H113" s="37"/>
      <c r="I113" s="46"/>
      <c r="J113" s="37"/>
      <c r="K113" s="32"/>
    </row>
    <row r="114" spans="1:162" s="25" customFormat="1" ht="15.75" thickBot="1" x14ac:dyDescent="0.25">
      <c r="A114" s="60"/>
      <c r="B114" s="61"/>
      <c r="C114" s="61"/>
      <c r="D114" s="61"/>
      <c r="E114" s="61"/>
      <c r="F114" s="61"/>
      <c r="G114" s="61"/>
      <c r="H114" s="61"/>
      <c r="I114" s="62"/>
      <c r="J114" s="61"/>
      <c r="K114" s="63"/>
    </row>
    <row r="115" spans="1:162" s="47" customFormat="1" ht="21" thickBot="1" x14ac:dyDescent="0.25">
      <c r="A115" s="93" t="s">
        <v>59</v>
      </c>
      <c r="B115" s="94"/>
      <c r="C115" s="94"/>
      <c r="D115" s="94"/>
      <c r="E115" s="94"/>
      <c r="F115" s="94"/>
      <c r="G115" s="94"/>
      <c r="H115" s="94"/>
      <c r="I115" s="94"/>
      <c r="J115" s="94"/>
      <c r="K115" s="9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25"/>
      <c r="DS115" s="25"/>
      <c r="DT115" s="25"/>
      <c r="DU115" s="25"/>
      <c r="DV115" s="25"/>
      <c r="DW115" s="25"/>
      <c r="DX115" s="25"/>
      <c r="DY115" s="25"/>
      <c r="DZ115" s="25"/>
      <c r="EA115" s="25"/>
      <c r="EB115" s="25"/>
      <c r="EC115" s="25"/>
      <c r="ED115" s="25"/>
      <c r="EE115" s="25"/>
      <c r="EF115" s="25"/>
      <c r="EG115" s="25"/>
      <c r="EH115" s="25"/>
      <c r="EI115" s="25"/>
      <c r="EJ115" s="25"/>
      <c r="EK115" s="25"/>
      <c r="EL115" s="25"/>
      <c r="EM115" s="25"/>
      <c r="EN115" s="25"/>
      <c r="EO115" s="25"/>
      <c r="EP115" s="25"/>
      <c r="EQ115" s="25"/>
      <c r="ER115" s="25"/>
      <c r="ES115" s="25"/>
      <c r="ET115" s="25"/>
      <c r="EU115" s="25"/>
      <c r="EV115" s="25"/>
      <c r="EW115" s="25"/>
      <c r="EX115" s="25"/>
      <c r="EY115" s="25"/>
      <c r="EZ115" s="25"/>
      <c r="FA115" s="25"/>
      <c r="FB115" s="25"/>
      <c r="FC115" s="25"/>
      <c r="FD115" s="25"/>
      <c r="FE115" s="25"/>
      <c r="FF115" s="25"/>
    </row>
    <row r="116" spans="1:162" s="25" customFormat="1" ht="39.950000000000003" customHeight="1" thickBot="1" x14ac:dyDescent="0.25">
      <c r="A116" s="96" t="s">
        <v>0</v>
      </c>
      <c r="B116" s="97"/>
      <c r="C116" s="97"/>
      <c r="D116" s="96" t="s">
        <v>1</v>
      </c>
      <c r="E116" s="98"/>
      <c r="F116" s="98"/>
      <c r="G116" s="99"/>
      <c r="H116" s="96" t="s">
        <v>8</v>
      </c>
      <c r="I116" s="98"/>
      <c r="J116" s="98"/>
      <c r="K116" s="99"/>
    </row>
    <row r="117" spans="1:162" s="25" customFormat="1" ht="39.950000000000003" customHeight="1" thickBot="1" x14ac:dyDescent="0.25">
      <c r="A117" s="26" t="s">
        <v>2</v>
      </c>
      <c r="B117" s="27" t="s">
        <v>3</v>
      </c>
      <c r="C117" s="28" t="s">
        <v>5</v>
      </c>
      <c r="D117" s="29" t="s">
        <v>2</v>
      </c>
      <c r="E117" s="30" t="s">
        <v>3</v>
      </c>
      <c r="F117" s="29" t="s">
        <v>4</v>
      </c>
      <c r="G117" s="71" t="s">
        <v>134</v>
      </c>
      <c r="H117" s="30" t="s">
        <v>2</v>
      </c>
      <c r="I117" s="29" t="s">
        <v>3</v>
      </c>
      <c r="J117" s="29" t="s">
        <v>4</v>
      </c>
      <c r="K117" s="71" t="s">
        <v>134</v>
      </c>
    </row>
    <row r="118" spans="1:162" s="25" customFormat="1" ht="15" x14ac:dyDescent="0.2">
      <c r="A118" s="100"/>
      <c r="B118" s="101"/>
      <c r="C118" s="102"/>
      <c r="D118" s="31">
        <v>2252</v>
      </c>
      <c r="E118" s="52" t="s">
        <v>64</v>
      </c>
      <c r="F118" s="34">
        <v>10000000</v>
      </c>
      <c r="G118" s="72">
        <v>3102875</v>
      </c>
      <c r="H118" s="31"/>
      <c r="I118" s="35"/>
      <c r="J118" s="34"/>
      <c r="K118" s="72"/>
    </row>
    <row r="119" spans="1:162" s="25" customFormat="1" ht="15" x14ac:dyDescent="0.2">
      <c r="A119" s="36" t="s">
        <v>60</v>
      </c>
      <c r="B119" s="37" t="s">
        <v>61</v>
      </c>
      <c r="C119" s="38">
        <v>27769219</v>
      </c>
      <c r="D119" s="39"/>
      <c r="E119" s="32"/>
      <c r="F119" s="40"/>
      <c r="G119" s="73"/>
      <c r="H119" s="39"/>
      <c r="I119" s="41"/>
      <c r="J119" s="40"/>
      <c r="K119" s="73"/>
    </row>
    <row r="120" spans="1:162" s="25" customFormat="1" ht="15.75" thickBot="1" x14ac:dyDescent="0.25">
      <c r="A120" s="36" t="s">
        <v>60</v>
      </c>
      <c r="B120" s="37" t="s">
        <v>114</v>
      </c>
      <c r="C120" s="42">
        <v>34941323</v>
      </c>
      <c r="D120" s="39"/>
      <c r="E120" s="32"/>
      <c r="F120" s="40"/>
      <c r="G120" s="73"/>
      <c r="H120" s="39"/>
      <c r="I120" s="41"/>
      <c r="J120" s="40"/>
      <c r="K120" s="73"/>
    </row>
    <row r="121" spans="1:162" s="25" customFormat="1" ht="15.75" x14ac:dyDescent="0.2">
      <c r="A121" s="103" t="s">
        <v>7</v>
      </c>
      <c r="B121" s="84"/>
      <c r="C121" s="38">
        <f>SUM(C119:C120)</f>
        <v>62710542</v>
      </c>
      <c r="D121" s="39"/>
      <c r="E121" s="32"/>
      <c r="F121" s="40"/>
      <c r="G121" s="73"/>
      <c r="H121" s="39"/>
      <c r="I121" s="41"/>
      <c r="J121" s="40"/>
      <c r="K121" s="73"/>
    </row>
    <row r="122" spans="1:162" s="25" customFormat="1" ht="15" x14ac:dyDescent="0.2">
      <c r="A122" s="43"/>
      <c r="B122" s="37"/>
      <c r="C122" s="37"/>
      <c r="D122" s="39"/>
      <c r="E122" s="32"/>
      <c r="F122" s="40"/>
      <c r="G122" s="73"/>
      <c r="H122" s="39"/>
      <c r="I122" s="41"/>
      <c r="J122" s="40"/>
      <c r="K122" s="73"/>
    </row>
    <row r="123" spans="1:162" s="25" customFormat="1" ht="15" x14ac:dyDescent="0.2">
      <c r="A123" s="100" t="s">
        <v>132</v>
      </c>
      <c r="B123" s="101"/>
      <c r="C123" s="101"/>
      <c r="D123" s="39"/>
      <c r="E123" s="32"/>
      <c r="F123" s="40"/>
      <c r="G123" s="73"/>
      <c r="H123" s="39"/>
      <c r="I123" s="41"/>
      <c r="J123" s="40"/>
      <c r="K123" s="73"/>
    </row>
    <row r="124" spans="1:162" s="25" customFormat="1" ht="15.75" thickBot="1" x14ac:dyDescent="0.25">
      <c r="A124" s="44"/>
      <c r="B124" s="37"/>
      <c r="C124" s="42">
        <v>44475456</v>
      </c>
      <c r="D124" s="39"/>
      <c r="E124" s="32"/>
      <c r="F124" s="45"/>
      <c r="G124" s="74"/>
      <c r="H124" s="39"/>
      <c r="I124" s="41"/>
      <c r="J124" s="45"/>
      <c r="K124" s="74"/>
    </row>
    <row r="125" spans="1:162" s="25" customFormat="1" ht="16.5" thickBot="1" x14ac:dyDescent="0.25">
      <c r="A125" s="104" t="s">
        <v>7</v>
      </c>
      <c r="B125" s="105"/>
      <c r="C125" s="42">
        <f>SUM(C124:C124)</f>
        <v>44475456</v>
      </c>
      <c r="D125" s="104" t="s">
        <v>7</v>
      </c>
      <c r="E125" s="106"/>
      <c r="F125" s="45">
        <f>SUM(F118:F124)</f>
        <v>10000000</v>
      </c>
      <c r="G125" s="74">
        <f>SUM(G118:G124)</f>
        <v>3102875</v>
      </c>
      <c r="H125" s="104" t="s">
        <v>7</v>
      </c>
      <c r="I125" s="106"/>
      <c r="J125" s="45">
        <f>SUM(J118:J124)</f>
        <v>0</v>
      </c>
      <c r="K125" s="74">
        <f>SUM(K118:K124)</f>
        <v>0</v>
      </c>
    </row>
    <row r="126" spans="1:162" s="25" customFormat="1" ht="39.950000000000003" customHeight="1" thickBot="1" x14ac:dyDescent="0.25">
      <c r="A126" s="43"/>
      <c r="B126" s="37"/>
      <c r="C126" s="37"/>
      <c r="D126" s="96" t="s">
        <v>9</v>
      </c>
      <c r="E126" s="98"/>
      <c r="F126" s="98"/>
      <c r="G126" s="99"/>
      <c r="H126" s="37"/>
      <c r="I126" s="46"/>
      <c r="J126" s="37"/>
      <c r="K126" s="32"/>
    </row>
    <row r="127" spans="1:162" s="25" customFormat="1" ht="30.75" thickBot="1" x14ac:dyDescent="0.25">
      <c r="A127" s="43"/>
      <c r="B127" s="37" t="s">
        <v>130</v>
      </c>
      <c r="C127" s="37"/>
      <c r="D127" s="29" t="s">
        <v>2</v>
      </c>
      <c r="E127" s="30" t="s">
        <v>3</v>
      </c>
      <c r="F127" s="29" t="s">
        <v>4</v>
      </c>
      <c r="G127" s="71" t="s">
        <v>134</v>
      </c>
      <c r="H127" s="66" t="s">
        <v>140</v>
      </c>
      <c r="I127" s="46"/>
      <c r="J127" s="37"/>
      <c r="K127" s="32"/>
    </row>
    <row r="128" spans="1:162" s="25" customFormat="1" ht="15" x14ac:dyDescent="0.2">
      <c r="A128" s="76"/>
      <c r="B128" s="37" t="s">
        <v>130</v>
      </c>
      <c r="C128" s="37"/>
      <c r="D128" s="31">
        <v>2241</v>
      </c>
      <c r="E128" s="52" t="s">
        <v>62</v>
      </c>
      <c r="F128" s="34">
        <v>21137481</v>
      </c>
      <c r="G128" s="72">
        <v>1719528</v>
      </c>
      <c r="H128" s="67">
        <v>10683542</v>
      </c>
      <c r="I128" s="46"/>
      <c r="J128" s="37"/>
      <c r="K128" s="32"/>
    </row>
    <row r="129" spans="1:11" s="25" customFormat="1" ht="15" x14ac:dyDescent="0.2">
      <c r="A129" s="43" t="s">
        <v>143</v>
      </c>
      <c r="B129" s="37"/>
      <c r="C129" s="37"/>
      <c r="D129" s="39">
        <v>2249</v>
      </c>
      <c r="E129" s="32" t="s">
        <v>63</v>
      </c>
      <c r="F129" s="40">
        <v>8867725</v>
      </c>
      <c r="G129" s="73">
        <v>1564</v>
      </c>
      <c r="H129" s="68"/>
      <c r="I129" s="46"/>
      <c r="J129" s="37"/>
      <c r="K129" s="32"/>
    </row>
    <row r="130" spans="1:11" s="25" customFormat="1" ht="15" x14ac:dyDescent="0.2">
      <c r="A130" s="43"/>
      <c r="B130" s="37"/>
      <c r="C130" s="37"/>
      <c r="D130" s="39">
        <v>2255</v>
      </c>
      <c r="E130" s="32" t="s">
        <v>65</v>
      </c>
      <c r="F130" s="40">
        <v>458353</v>
      </c>
      <c r="G130" s="73">
        <v>30853</v>
      </c>
      <c r="H130" s="68">
        <v>23416</v>
      </c>
      <c r="I130" s="46"/>
      <c r="J130" s="37"/>
      <c r="K130" s="32"/>
    </row>
    <row r="131" spans="1:11" s="25" customFormat="1" ht="15" x14ac:dyDescent="0.2">
      <c r="A131" s="43"/>
      <c r="B131" s="37"/>
      <c r="C131" s="37"/>
      <c r="D131" s="39">
        <v>2257</v>
      </c>
      <c r="E131" s="32" t="s">
        <v>66</v>
      </c>
      <c r="F131" s="40">
        <v>5032839</v>
      </c>
      <c r="G131" s="73">
        <v>3016098</v>
      </c>
      <c r="H131" s="67">
        <v>1407678</v>
      </c>
      <c r="I131" s="46"/>
      <c r="J131" s="37"/>
      <c r="K131" s="32"/>
    </row>
    <row r="132" spans="1:11" s="25" customFormat="1" ht="15" x14ac:dyDescent="0.2">
      <c r="A132" s="43"/>
      <c r="B132" s="37"/>
      <c r="C132" s="37"/>
      <c r="D132" s="39">
        <v>2461</v>
      </c>
      <c r="E132" s="32" t="s">
        <v>68</v>
      </c>
      <c r="F132" s="40">
        <v>200000</v>
      </c>
      <c r="G132" s="73">
        <v>803665</v>
      </c>
      <c r="H132" s="68"/>
      <c r="I132" s="46"/>
      <c r="J132" s="37"/>
      <c r="K132" s="32"/>
    </row>
    <row r="133" spans="1:11" s="25" customFormat="1" ht="15" x14ac:dyDescent="0.2">
      <c r="A133" s="43"/>
      <c r="B133" s="37"/>
      <c r="C133" s="37"/>
      <c r="D133" s="39">
        <v>2462</v>
      </c>
      <c r="E133" s="32" t="s">
        <v>67</v>
      </c>
      <c r="F133" s="40">
        <v>5000000</v>
      </c>
      <c r="G133" s="73">
        <v>10127266</v>
      </c>
      <c r="H133" s="67">
        <v>985029</v>
      </c>
      <c r="I133" s="46"/>
      <c r="J133" s="37"/>
      <c r="K133" s="32"/>
    </row>
    <row r="134" spans="1:11" s="25" customFormat="1" ht="15" x14ac:dyDescent="0.2">
      <c r="A134" s="43"/>
      <c r="B134" s="37"/>
      <c r="C134" s="37"/>
      <c r="D134" s="39">
        <v>2463</v>
      </c>
      <c r="E134" s="32" t="s">
        <v>142</v>
      </c>
      <c r="F134" s="40">
        <v>130470</v>
      </c>
      <c r="G134" s="73">
        <v>130468</v>
      </c>
      <c r="H134" s="37"/>
      <c r="I134" s="46"/>
      <c r="J134" s="37"/>
      <c r="K134" s="32"/>
    </row>
    <row r="135" spans="1:11" s="25" customFormat="1" ht="15.75" thickBot="1" x14ac:dyDescent="0.25">
      <c r="A135" s="43"/>
      <c r="B135" s="37"/>
      <c r="C135" s="37"/>
      <c r="D135" s="39"/>
      <c r="E135" s="32"/>
      <c r="F135" s="40"/>
      <c r="G135" s="73"/>
      <c r="H135" s="37"/>
      <c r="I135" s="46"/>
      <c r="J135" s="37"/>
      <c r="K135" s="69"/>
    </row>
    <row r="136" spans="1:11" s="25" customFormat="1" ht="15.75" thickBot="1" x14ac:dyDescent="0.25">
      <c r="A136" s="43"/>
      <c r="B136" s="37"/>
      <c r="C136" s="37"/>
      <c r="D136" s="39" t="s">
        <v>7</v>
      </c>
      <c r="E136" s="32"/>
      <c r="F136" s="48">
        <f>SUM(F128:F135)</f>
        <v>40826868</v>
      </c>
      <c r="G136" s="75">
        <f>SUM(G128:G135)</f>
        <v>15829442</v>
      </c>
      <c r="H136" s="37"/>
      <c r="I136" s="46"/>
      <c r="J136" s="37"/>
      <c r="K136" s="32"/>
    </row>
    <row r="137" spans="1:11" s="25" customFormat="1" ht="15" x14ac:dyDescent="0.2">
      <c r="A137" s="49"/>
      <c r="B137" s="50"/>
      <c r="C137" s="50"/>
      <c r="D137" s="50"/>
      <c r="E137" s="50"/>
      <c r="F137" s="50"/>
      <c r="G137" s="50"/>
      <c r="H137" s="50"/>
      <c r="I137" s="51"/>
      <c r="J137" s="50"/>
      <c r="K137" s="52"/>
    </row>
    <row r="138" spans="1:11" s="25" customFormat="1" ht="40.5" customHeight="1" x14ac:dyDescent="0.2">
      <c r="A138" s="43"/>
      <c r="B138" s="37"/>
      <c r="C138" s="37"/>
      <c r="D138" s="107" t="str">
        <f>A115</f>
        <v>General Services Division</v>
      </c>
      <c r="E138" s="107"/>
      <c r="F138" s="53" t="s">
        <v>10</v>
      </c>
      <c r="G138" s="108" t="s">
        <v>137</v>
      </c>
      <c r="H138" s="108"/>
      <c r="I138" s="46"/>
      <c r="J138" s="37"/>
      <c r="K138" s="32"/>
    </row>
    <row r="139" spans="1:11" s="25" customFormat="1" ht="15.75" x14ac:dyDescent="0.2">
      <c r="A139" s="43"/>
      <c r="B139" s="37"/>
      <c r="C139" s="37"/>
      <c r="D139" s="81" t="s">
        <v>13</v>
      </c>
      <c r="E139" s="81"/>
      <c r="F139" s="54">
        <f>C121</f>
        <v>62710542</v>
      </c>
      <c r="G139" s="82">
        <f>C125</f>
        <v>44475456</v>
      </c>
      <c r="H139" s="82"/>
      <c r="I139" s="55" t="s">
        <v>130</v>
      </c>
      <c r="J139" s="37"/>
      <c r="K139" s="32"/>
    </row>
    <row r="140" spans="1:11" s="25" customFormat="1" ht="15.75" x14ac:dyDescent="0.2">
      <c r="A140" s="43"/>
      <c r="B140" s="37"/>
      <c r="C140" s="37"/>
      <c r="D140" s="81" t="s">
        <v>14</v>
      </c>
      <c r="E140" s="81"/>
      <c r="F140" s="56"/>
      <c r="G140" s="82"/>
      <c r="H140" s="82"/>
      <c r="I140" s="46"/>
      <c r="J140" s="37"/>
      <c r="K140" s="32"/>
    </row>
    <row r="141" spans="1:11" s="25" customFormat="1" ht="15.75" x14ac:dyDescent="0.2">
      <c r="A141" s="43"/>
      <c r="B141" s="37"/>
      <c r="C141" s="37"/>
      <c r="D141" s="37"/>
      <c r="E141" s="57" t="s">
        <v>11</v>
      </c>
      <c r="F141" s="54">
        <f>F125</f>
        <v>10000000</v>
      </c>
      <c r="G141" s="82">
        <f>G125</f>
        <v>3102875</v>
      </c>
      <c r="H141" s="82"/>
      <c r="I141" s="46"/>
      <c r="J141" s="37"/>
      <c r="K141" s="32"/>
    </row>
    <row r="142" spans="1:11" s="25" customFormat="1" ht="15.75" x14ac:dyDescent="0.2">
      <c r="A142" s="43"/>
      <c r="B142" s="37"/>
      <c r="C142" s="37"/>
      <c r="D142" s="56"/>
      <c r="E142" s="56" t="s">
        <v>12</v>
      </c>
      <c r="F142" s="54">
        <f>F136</f>
        <v>40826868</v>
      </c>
      <c r="G142" s="82">
        <f>G136</f>
        <v>15829442</v>
      </c>
      <c r="H142" s="82"/>
      <c r="I142" s="46"/>
      <c r="J142" s="37"/>
      <c r="K142" s="32"/>
    </row>
    <row r="143" spans="1:11" s="25" customFormat="1" ht="16.5" thickBot="1" x14ac:dyDescent="0.25">
      <c r="A143" s="43"/>
      <c r="B143" s="37"/>
      <c r="C143" s="37"/>
      <c r="D143" s="81" t="s">
        <v>15</v>
      </c>
      <c r="E143" s="81"/>
      <c r="F143" s="58">
        <f>J125</f>
        <v>0</v>
      </c>
      <c r="G143" s="83">
        <f>K125</f>
        <v>0</v>
      </c>
      <c r="H143" s="83"/>
      <c r="I143" s="46"/>
      <c r="J143" s="37"/>
      <c r="K143" s="32"/>
    </row>
    <row r="144" spans="1:11" s="25" customFormat="1" ht="16.5" thickBot="1" x14ac:dyDescent="0.25">
      <c r="A144" s="43"/>
      <c r="B144" s="37"/>
      <c r="C144" s="37"/>
      <c r="D144" s="84" t="s">
        <v>16</v>
      </c>
      <c r="E144" s="84"/>
      <c r="F144" s="59">
        <f>SUM(F139,F141:F143)</f>
        <v>113537410</v>
      </c>
      <c r="G144" s="85">
        <f>SUM(G139,G141:G143)</f>
        <v>63407773</v>
      </c>
      <c r="H144" s="85"/>
      <c r="I144" s="46"/>
      <c r="J144" s="37"/>
      <c r="K144" s="32"/>
    </row>
    <row r="145" spans="1:162" s="25" customFormat="1" ht="15.75" thickTop="1" x14ac:dyDescent="0.2">
      <c r="A145" s="43"/>
      <c r="B145" s="37"/>
      <c r="C145" s="37"/>
      <c r="D145" s="37"/>
      <c r="E145" s="37"/>
      <c r="F145" s="37"/>
      <c r="G145" s="37"/>
      <c r="H145" s="37"/>
      <c r="I145" s="46"/>
      <c r="J145" s="37"/>
      <c r="K145" s="32"/>
    </row>
    <row r="146" spans="1:162" s="25" customFormat="1" ht="15.75" thickBot="1" x14ac:dyDescent="0.25">
      <c r="A146" s="60"/>
      <c r="B146" s="61"/>
      <c r="C146" s="61"/>
      <c r="D146" s="61"/>
      <c r="E146" s="61"/>
      <c r="F146" s="61"/>
      <c r="G146" s="61"/>
      <c r="H146" s="61"/>
      <c r="I146" s="62"/>
      <c r="J146" s="61"/>
      <c r="K146" s="63"/>
    </row>
    <row r="147" spans="1:162" s="47" customFormat="1" ht="21" thickBot="1" x14ac:dyDescent="0.25">
      <c r="A147" s="93" t="s">
        <v>69</v>
      </c>
      <c r="B147" s="94"/>
      <c r="C147" s="94"/>
      <c r="D147" s="94"/>
      <c r="E147" s="94"/>
      <c r="F147" s="94"/>
      <c r="G147" s="94"/>
      <c r="H147" s="94"/>
      <c r="I147" s="94"/>
      <c r="J147" s="94"/>
      <c r="K147" s="9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5"/>
      <c r="CZ147" s="25"/>
      <c r="DA147" s="25"/>
      <c r="DB147" s="25"/>
      <c r="DC147" s="25"/>
      <c r="DD147" s="25"/>
      <c r="DE147" s="25"/>
      <c r="DF147" s="25"/>
      <c r="DG147" s="25"/>
      <c r="DH147" s="25"/>
      <c r="DI147" s="25"/>
      <c r="DJ147" s="25"/>
      <c r="DK147" s="25"/>
      <c r="DL147" s="25"/>
      <c r="DM147" s="25"/>
      <c r="DN147" s="25"/>
      <c r="DO147" s="25"/>
      <c r="DP147" s="25"/>
      <c r="DQ147" s="25"/>
      <c r="DR147" s="25"/>
      <c r="DS147" s="25"/>
      <c r="DT147" s="25"/>
      <c r="DU147" s="25"/>
      <c r="DV147" s="25"/>
      <c r="DW147" s="25"/>
      <c r="DX147" s="25"/>
      <c r="DY147" s="25"/>
      <c r="DZ147" s="25"/>
      <c r="EA147" s="25"/>
      <c r="EB147" s="25"/>
      <c r="EC147" s="25"/>
      <c r="ED147" s="25"/>
      <c r="EE147" s="25"/>
      <c r="EF147" s="25"/>
      <c r="EG147" s="25"/>
      <c r="EH147" s="25"/>
      <c r="EI147" s="25"/>
      <c r="EJ147" s="25"/>
      <c r="EK147" s="25"/>
      <c r="EL147" s="25"/>
      <c r="EM147" s="25"/>
      <c r="EN147" s="25"/>
      <c r="EO147" s="25"/>
      <c r="EP147" s="25"/>
      <c r="EQ147" s="25"/>
      <c r="ER147" s="25"/>
      <c r="ES147" s="25"/>
      <c r="ET147" s="25"/>
      <c r="EU147" s="25"/>
      <c r="EV147" s="25"/>
      <c r="EW147" s="25"/>
      <c r="EX147" s="25"/>
      <c r="EY147" s="25"/>
      <c r="EZ147" s="25"/>
      <c r="FA147" s="25"/>
      <c r="FB147" s="25"/>
      <c r="FC147" s="25"/>
      <c r="FD147" s="25"/>
      <c r="FE147" s="25"/>
      <c r="FF147" s="25"/>
    </row>
    <row r="148" spans="1:162" s="25" customFormat="1" ht="39.950000000000003" customHeight="1" thickBot="1" x14ac:dyDescent="0.25">
      <c r="A148" s="96" t="s">
        <v>0</v>
      </c>
      <c r="B148" s="97"/>
      <c r="C148" s="97"/>
      <c r="D148" s="96" t="s">
        <v>1</v>
      </c>
      <c r="E148" s="98"/>
      <c r="F148" s="98"/>
      <c r="G148" s="99"/>
      <c r="H148" s="96" t="s">
        <v>8</v>
      </c>
      <c r="I148" s="98"/>
      <c r="J148" s="98"/>
      <c r="K148" s="99"/>
    </row>
    <row r="149" spans="1:162" s="25" customFormat="1" ht="39.950000000000003" customHeight="1" thickBot="1" x14ac:dyDescent="0.25">
      <c r="A149" s="26" t="s">
        <v>2</v>
      </c>
      <c r="B149" s="27" t="s">
        <v>3</v>
      </c>
      <c r="C149" s="28" t="s">
        <v>5</v>
      </c>
      <c r="D149" s="29" t="s">
        <v>2</v>
      </c>
      <c r="E149" s="30" t="s">
        <v>3</v>
      </c>
      <c r="F149" s="29" t="s">
        <v>4</v>
      </c>
      <c r="G149" s="71" t="s">
        <v>134</v>
      </c>
      <c r="H149" s="30" t="s">
        <v>2</v>
      </c>
      <c r="I149" s="29" t="s">
        <v>3</v>
      </c>
      <c r="J149" s="29" t="s">
        <v>4</v>
      </c>
      <c r="K149" s="71" t="s">
        <v>134</v>
      </c>
    </row>
    <row r="150" spans="1:162" s="25" customFormat="1" ht="15" x14ac:dyDescent="0.2">
      <c r="A150" s="100" t="s">
        <v>6</v>
      </c>
      <c r="B150" s="101"/>
      <c r="C150" s="102"/>
      <c r="D150" s="31">
        <v>2263</v>
      </c>
      <c r="E150" s="52" t="s">
        <v>73</v>
      </c>
      <c r="F150" s="34">
        <v>962896</v>
      </c>
      <c r="G150" s="72">
        <v>165267</v>
      </c>
      <c r="H150" s="31"/>
      <c r="I150" s="35"/>
      <c r="J150" s="34"/>
      <c r="K150" s="72"/>
    </row>
    <row r="151" spans="1:162" s="25" customFormat="1" ht="15.75" thickBot="1" x14ac:dyDescent="0.25">
      <c r="A151" s="36" t="s">
        <v>70</v>
      </c>
      <c r="B151" s="37" t="s">
        <v>71</v>
      </c>
      <c r="C151" s="42">
        <v>1064477</v>
      </c>
      <c r="D151" s="39">
        <v>2264</v>
      </c>
      <c r="E151" s="32" t="s">
        <v>74</v>
      </c>
      <c r="F151" s="40">
        <v>1179154</v>
      </c>
      <c r="G151" s="73">
        <v>2367505</v>
      </c>
      <c r="H151" s="39"/>
      <c r="I151" s="41"/>
      <c r="J151" s="40"/>
      <c r="K151" s="73"/>
    </row>
    <row r="152" spans="1:162" s="25" customFormat="1" ht="15.75" x14ac:dyDescent="0.2">
      <c r="A152" s="103" t="s">
        <v>7</v>
      </c>
      <c r="B152" s="84"/>
      <c r="C152" s="38">
        <f>C151</f>
        <v>1064477</v>
      </c>
      <c r="D152" s="39"/>
      <c r="E152" s="32"/>
      <c r="F152" s="40"/>
      <c r="G152" s="73"/>
      <c r="H152" s="39"/>
      <c r="I152" s="41"/>
      <c r="J152" s="40"/>
      <c r="K152" s="73"/>
    </row>
    <row r="153" spans="1:162" s="25" customFormat="1" ht="15" x14ac:dyDescent="0.2">
      <c r="A153" s="43"/>
      <c r="B153" s="37"/>
      <c r="C153" s="37"/>
      <c r="D153" s="39"/>
      <c r="E153" s="32"/>
      <c r="F153" s="40"/>
      <c r="G153" s="73"/>
      <c r="H153" s="39"/>
      <c r="I153" s="41"/>
      <c r="J153" s="40"/>
      <c r="K153" s="73"/>
    </row>
    <row r="154" spans="1:162" s="25" customFormat="1" ht="15" x14ac:dyDescent="0.2">
      <c r="A154" s="100" t="s">
        <v>132</v>
      </c>
      <c r="B154" s="101"/>
      <c r="C154" s="101"/>
      <c r="D154" s="39"/>
      <c r="E154" s="32"/>
      <c r="F154" s="40"/>
      <c r="G154" s="73"/>
      <c r="H154" s="39"/>
      <c r="I154" s="41"/>
      <c r="J154" s="40"/>
      <c r="K154" s="73"/>
    </row>
    <row r="155" spans="1:162" s="25" customFormat="1" ht="15.75" thickBot="1" x14ac:dyDescent="0.25">
      <c r="A155" s="44"/>
      <c r="B155" s="37"/>
      <c r="C155" s="42">
        <v>668678</v>
      </c>
      <c r="D155" s="39"/>
      <c r="E155" s="32"/>
      <c r="F155" s="45"/>
      <c r="G155" s="74"/>
      <c r="H155" s="39"/>
      <c r="I155" s="41"/>
      <c r="J155" s="45"/>
      <c r="K155" s="74"/>
    </row>
    <row r="156" spans="1:162" s="25" customFormat="1" ht="16.5" thickBot="1" x14ac:dyDescent="0.25">
      <c r="A156" s="104" t="s">
        <v>7</v>
      </c>
      <c r="B156" s="105"/>
      <c r="C156" s="42">
        <f>SUM(C155:C155)</f>
        <v>668678</v>
      </c>
      <c r="D156" s="104" t="s">
        <v>7</v>
      </c>
      <c r="E156" s="106"/>
      <c r="F156" s="45">
        <f>SUM(F150:F155)</f>
        <v>2142050</v>
      </c>
      <c r="G156" s="74">
        <f>SUM(G150:G155)</f>
        <v>2532772</v>
      </c>
      <c r="H156" s="104" t="s">
        <v>7</v>
      </c>
      <c r="I156" s="106"/>
      <c r="J156" s="45">
        <f>SUM(J150:J155)</f>
        <v>0</v>
      </c>
      <c r="K156" s="74">
        <f>SUM(K150:K155)</f>
        <v>0</v>
      </c>
    </row>
    <row r="157" spans="1:162" s="25" customFormat="1" ht="39.950000000000003" customHeight="1" thickBot="1" x14ac:dyDescent="0.25">
      <c r="A157" s="43"/>
      <c r="B157" s="37"/>
      <c r="C157" s="37"/>
      <c r="D157" s="96" t="s">
        <v>9</v>
      </c>
      <c r="E157" s="98"/>
      <c r="F157" s="98"/>
      <c r="G157" s="99"/>
      <c r="H157" s="37"/>
      <c r="I157" s="46"/>
      <c r="J157" s="37"/>
      <c r="K157" s="32"/>
    </row>
    <row r="158" spans="1:162" s="25" customFormat="1" ht="30.75" thickBot="1" x14ac:dyDescent="0.25">
      <c r="A158" s="43"/>
      <c r="B158" s="37"/>
      <c r="C158" s="37"/>
      <c r="D158" s="29" t="s">
        <v>2</v>
      </c>
      <c r="E158" s="30" t="s">
        <v>3</v>
      </c>
      <c r="F158" s="29" t="s">
        <v>4</v>
      </c>
      <c r="G158" s="71" t="s">
        <v>133</v>
      </c>
      <c r="H158" s="37"/>
      <c r="I158" s="46"/>
      <c r="J158" s="37"/>
      <c r="K158" s="32"/>
    </row>
    <row r="159" spans="1:162" s="25" customFormat="1" ht="15" x14ac:dyDescent="0.2">
      <c r="A159" s="43"/>
      <c r="B159" s="37"/>
      <c r="C159" s="37"/>
      <c r="D159" s="31">
        <v>2039</v>
      </c>
      <c r="E159" s="52" t="s">
        <v>72</v>
      </c>
      <c r="F159" s="34">
        <v>70000</v>
      </c>
      <c r="G159" s="72">
        <v>32116</v>
      </c>
      <c r="H159" s="37"/>
      <c r="I159" s="46"/>
      <c r="J159" s="37"/>
      <c r="K159" s="32"/>
    </row>
    <row r="160" spans="1:162" s="25" customFormat="1" ht="15" x14ac:dyDescent="0.2">
      <c r="A160" s="43"/>
      <c r="B160" s="37"/>
      <c r="C160" s="37"/>
      <c r="D160" s="39">
        <v>2031</v>
      </c>
      <c r="E160" s="32" t="s">
        <v>129</v>
      </c>
      <c r="F160" s="40">
        <v>498173</v>
      </c>
      <c r="G160" s="73">
        <v>1204520</v>
      </c>
      <c r="H160" s="37"/>
      <c r="I160" s="46"/>
      <c r="J160" s="37"/>
      <c r="K160" s="32"/>
    </row>
    <row r="161" spans="1:162" s="25" customFormat="1" ht="15" x14ac:dyDescent="0.2">
      <c r="A161" s="43"/>
      <c r="B161" s="37"/>
      <c r="C161" s="37"/>
      <c r="D161" s="39">
        <v>2280</v>
      </c>
      <c r="E161" s="32" t="s">
        <v>136</v>
      </c>
      <c r="F161" s="40">
        <v>100000</v>
      </c>
      <c r="G161" s="73">
        <v>388829</v>
      </c>
      <c r="H161" s="37"/>
      <c r="I161" s="46"/>
      <c r="J161" s="37"/>
      <c r="K161" s="32"/>
    </row>
    <row r="162" spans="1:162" s="25" customFormat="1" ht="15" x14ac:dyDescent="0.2">
      <c r="A162" s="43"/>
      <c r="B162" s="37"/>
      <c r="C162" s="37"/>
      <c r="D162" s="39">
        <v>2281</v>
      </c>
      <c r="E162" s="32" t="s">
        <v>135</v>
      </c>
      <c r="F162" s="40">
        <v>2337757</v>
      </c>
      <c r="G162" s="73">
        <v>449105</v>
      </c>
      <c r="H162" s="37"/>
      <c r="I162" s="46"/>
      <c r="J162" s="37"/>
      <c r="K162" s="32"/>
    </row>
    <row r="163" spans="1:162" s="25" customFormat="1" ht="15" x14ac:dyDescent="0.2">
      <c r="A163" s="43"/>
      <c r="B163" s="37"/>
      <c r="C163" s="37"/>
      <c r="D163" s="39" t="s">
        <v>130</v>
      </c>
      <c r="E163" s="32" t="s">
        <v>130</v>
      </c>
      <c r="F163" s="40" t="s">
        <v>130</v>
      </c>
      <c r="G163" s="73" t="s">
        <v>130</v>
      </c>
      <c r="H163" s="37"/>
      <c r="I163" s="46"/>
      <c r="J163" s="37"/>
      <c r="K163" s="32"/>
    </row>
    <row r="164" spans="1:162" s="25" customFormat="1" ht="15.75" thickBot="1" x14ac:dyDescent="0.25">
      <c r="A164" s="43"/>
      <c r="B164" s="37"/>
      <c r="C164" s="37"/>
      <c r="D164" s="39" t="s">
        <v>130</v>
      </c>
      <c r="E164" s="32" t="s">
        <v>130</v>
      </c>
      <c r="F164" s="40" t="s">
        <v>130</v>
      </c>
      <c r="G164" s="73" t="s">
        <v>130</v>
      </c>
      <c r="H164" s="37"/>
      <c r="I164" s="46"/>
      <c r="J164" s="37"/>
      <c r="K164" s="32"/>
    </row>
    <row r="165" spans="1:162" s="25" customFormat="1" ht="15.75" thickBot="1" x14ac:dyDescent="0.25">
      <c r="A165" s="43"/>
      <c r="B165" s="37"/>
      <c r="C165" s="37"/>
      <c r="D165" s="39" t="s">
        <v>7</v>
      </c>
      <c r="E165" s="32"/>
      <c r="F165" s="48">
        <f>SUM(F159:F164)</f>
        <v>3005930</v>
      </c>
      <c r="G165" s="75">
        <f>SUM(G159:G164)</f>
        <v>2074570</v>
      </c>
      <c r="H165" s="37"/>
      <c r="I165" s="46"/>
      <c r="J165" s="37"/>
      <c r="K165" s="32"/>
    </row>
    <row r="166" spans="1:162" s="25" customFormat="1" ht="15" x14ac:dyDescent="0.2">
      <c r="A166" s="49"/>
      <c r="B166" s="50"/>
      <c r="C166" s="50"/>
      <c r="D166" s="50"/>
      <c r="E166" s="50"/>
      <c r="F166" s="50"/>
      <c r="G166" s="50"/>
      <c r="H166" s="50"/>
      <c r="I166" s="51"/>
      <c r="J166" s="50"/>
      <c r="K166" s="52"/>
    </row>
    <row r="167" spans="1:162" s="25" customFormat="1" ht="40.5" customHeight="1" x14ac:dyDescent="0.2">
      <c r="A167" s="43"/>
      <c r="B167" s="37"/>
      <c r="C167" s="37"/>
      <c r="D167" s="107" t="str">
        <f>A147</f>
        <v>Purchasing Division</v>
      </c>
      <c r="E167" s="107"/>
      <c r="F167" s="53" t="s">
        <v>10</v>
      </c>
      <c r="G167" s="108" t="s">
        <v>137</v>
      </c>
      <c r="H167" s="108"/>
      <c r="I167" s="46"/>
      <c r="J167" s="37"/>
      <c r="K167" s="32"/>
    </row>
    <row r="168" spans="1:162" s="25" customFormat="1" ht="15.75" x14ac:dyDescent="0.2">
      <c r="A168" s="43"/>
      <c r="B168" s="37"/>
      <c r="C168" s="37"/>
      <c r="D168" s="81" t="s">
        <v>13</v>
      </c>
      <c r="E168" s="81"/>
      <c r="F168" s="54">
        <f>C152</f>
        <v>1064477</v>
      </c>
      <c r="G168" s="82">
        <f>C156</f>
        <v>668678</v>
      </c>
      <c r="H168" s="82"/>
      <c r="I168" s="55" t="s">
        <v>130</v>
      </c>
      <c r="J168" s="37"/>
      <c r="K168" s="32"/>
    </row>
    <row r="169" spans="1:162" s="25" customFormat="1" ht="15.75" x14ac:dyDescent="0.2">
      <c r="A169" s="43"/>
      <c r="B169" s="37"/>
      <c r="C169" s="37"/>
      <c r="D169" s="81" t="s">
        <v>14</v>
      </c>
      <c r="E169" s="81"/>
      <c r="F169" s="56"/>
      <c r="G169" s="82"/>
      <c r="H169" s="82"/>
      <c r="I169" s="46"/>
      <c r="J169" s="37"/>
      <c r="K169" s="32"/>
    </row>
    <row r="170" spans="1:162" s="25" customFormat="1" ht="15.75" x14ac:dyDescent="0.2">
      <c r="A170" s="43"/>
      <c r="B170" s="37"/>
      <c r="C170" s="37"/>
      <c r="D170" s="37"/>
      <c r="E170" s="57" t="s">
        <v>11</v>
      </c>
      <c r="F170" s="54">
        <f>F156</f>
        <v>2142050</v>
      </c>
      <c r="G170" s="82">
        <f>G156</f>
        <v>2532772</v>
      </c>
      <c r="H170" s="82"/>
      <c r="I170" s="46"/>
      <c r="J170" s="37"/>
      <c r="K170" s="32"/>
    </row>
    <row r="171" spans="1:162" s="25" customFormat="1" ht="15.75" x14ac:dyDescent="0.2">
      <c r="A171" s="43"/>
      <c r="B171" s="37"/>
      <c r="C171" s="37"/>
      <c r="D171" s="56"/>
      <c r="E171" s="56" t="s">
        <v>12</v>
      </c>
      <c r="F171" s="54">
        <f>F165</f>
        <v>3005930</v>
      </c>
      <c r="G171" s="82">
        <f>G165</f>
        <v>2074570</v>
      </c>
      <c r="H171" s="82"/>
      <c r="I171" s="46"/>
      <c r="J171" s="37"/>
      <c r="K171" s="32"/>
    </row>
    <row r="172" spans="1:162" s="25" customFormat="1" ht="16.5" thickBot="1" x14ac:dyDescent="0.25">
      <c r="A172" s="43"/>
      <c r="B172" s="37"/>
      <c r="C172" s="37"/>
      <c r="D172" s="81" t="s">
        <v>15</v>
      </c>
      <c r="E172" s="81"/>
      <c r="F172" s="58">
        <f>J156</f>
        <v>0</v>
      </c>
      <c r="G172" s="83">
        <f>K156</f>
        <v>0</v>
      </c>
      <c r="H172" s="83"/>
      <c r="I172" s="46"/>
      <c r="J172" s="37"/>
      <c r="K172" s="32"/>
    </row>
    <row r="173" spans="1:162" s="25" customFormat="1" ht="16.5" thickBot="1" x14ac:dyDescent="0.25">
      <c r="A173" s="43"/>
      <c r="B173" s="37"/>
      <c r="C173" s="37"/>
      <c r="D173" s="84" t="s">
        <v>16</v>
      </c>
      <c r="E173" s="84"/>
      <c r="F173" s="59">
        <f>SUM(F168,F170:F172)</f>
        <v>6212457</v>
      </c>
      <c r="G173" s="85">
        <f>SUM(G168,G170:G172)</f>
        <v>5276020</v>
      </c>
      <c r="H173" s="85"/>
      <c r="I173" s="46"/>
      <c r="J173" s="37"/>
      <c r="K173" s="32"/>
    </row>
    <row r="174" spans="1:162" s="25" customFormat="1" ht="15.75" thickTop="1" x14ac:dyDescent="0.2">
      <c r="A174" s="43"/>
      <c r="B174" s="37"/>
      <c r="C174" s="37"/>
      <c r="D174" s="37"/>
      <c r="E174" s="37"/>
      <c r="F174" s="37"/>
      <c r="G174" s="37"/>
      <c r="H174" s="37"/>
      <c r="I174" s="46"/>
      <c r="J174" s="37"/>
      <c r="K174" s="32"/>
    </row>
    <row r="175" spans="1:162" s="25" customFormat="1" ht="15.75" thickBot="1" x14ac:dyDescent="0.25">
      <c r="A175" s="60"/>
      <c r="B175" s="61"/>
      <c r="C175" s="61"/>
      <c r="D175" s="61"/>
      <c r="E175" s="61"/>
      <c r="F175" s="61"/>
      <c r="G175" s="61"/>
      <c r="H175" s="61"/>
      <c r="I175" s="62"/>
      <c r="J175" s="61"/>
      <c r="K175" s="63"/>
    </row>
    <row r="176" spans="1:162" s="47" customFormat="1" ht="21" thickBot="1" x14ac:dyDescent="0.25">
      <c r="A176" s="93" t="s">
        <v>75</v>
      </c>
      <c r="B176" s="94"/>
      <c r="C176" s="94"/>
      <c r="D176" s="94"/>
      <c r="E176" s="94"/>
      <c r="F176" s="94"/>
      <c r="G176" s="94"/>
      <c r="H176" s="94"/>
      <c r="I176" s="94"/>
      <c r="J176" s="94"/>
      <c r="K176" s="9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c r="CD176" s="25"/>
      <c r="CE176" s="25"/>
      <c r="CF176" s="25"/>
      <c r="CG176" s="25"/>
      <c r="CH176" s="25"/>
      <c r="CI176" s="25"/>
      <c r="CJ176" s="25"/>
      <c r="CK176" s="25"/>
      <c r="CL176" s="25"/>
      <c r="CM176" s="25"/>
      <c r="CN176" s="25"/>
      <c r="CO176" s="25"/>
      <c r="CP176" s="25"/>
      <c r="CQ176" s="25"/>
      <c r="CR176" s="25"/>
      <c r="CS176" s="25"/>
      <c r="CT176" s="25"/>
      <c r="CU176" s="25"/>
      <c r="CV176" s="25"/>
      <c r="CW176" s="25"/>
      <c r="CX176" s="25"/>
      <c r="CY176" s="25"/>
      <c r="CZ176" s="25"/>
      <c r="DA176" s="25"/>
      <c r="DB176" s="25"/>
      <c r="DC176" s="25"/>
      <c r="DD176" s="25"/>
      <c r="DE176" s="25"/>
      <c r="DF176" s="25"/>
      <c r="DG176" s="25"/>
      <c r="DH176" s="25"/>
      <c r="DI176" s="25"/>
      <c r="DJ176" s="25"/>
      <c r="DK176" s="25"/>
      <c r="DL176" s="25"/>
      <c r="DM176" s="25"/>
      <c r="DN176" s="25"/>
      <c r="DO176" s="25"/>
      <c r="DP176" s="25"/>
      <c r="DQ176" s="25"/>
      <c r="DR176" s="25"/>
      <c r="DS176" s="25"/>
      <c r="DT176" s="25"/>
      <c r="DU176" s="25"/>
      <c r="DV176" s="25"/>
      <c r="DW176" s="25"/>
      <c r="DX176" s="25"/>
      <c r="DY176" s="25"/>
      <c r="DZ176" s="25"/>
      <c r="EA176" s="25"/>
      <c r="EB176" s="25"/>
      <c r="EC176" s="25"/>
      <c r="ED176" s="25"/>
      <c r="EE176" s="25"/>
      <c r="EF176" s="25"/>
      <c r="EG176" s="25"/>
      <c r="EH176" s="25"/>
      <c r="EI176" s="25"/>
      <c r="EJ176" s="25"/>
      <c r="EK176" s="25"/>
      <c r="EL176" s="25"/>
      <c r="EM176" s="25"/>
      <c r="EN176" s="25"/>
      <c r="EO176" s="25"/>
      <c r="EP176" s="25"/>
      <c r="EQ176" s="25"/>
      <c r="ER176" s="25"/>
      <c r="ES176" s="25"/>
      <c r="ET176" s="25"/>
      <c r="EU176" s="25"/>
      <c r="EV176" s="25"/>
      <c r="EW176" s="25"/>
      <c r="EX176" s="25"/>
      <c r="EY176" s="25"/>
      <c r="EZ176" s="25"/>
      <c r="FA176" s="25"/>
      <c r="FB176" s="25"/>
      <c r="FC176" s="25"/>
      <c r="FD176" s="25"/>
      <c r="FE176" s="25"/>
      <c r="FF176" s="25"/>
    </row>
    <row r="177" spans="1:11" s="25" customFormat="1" ht="39.950000000000003" customHeight="1" thickBot="1" x14ac:dyDescent="0.25">
      <c r="A177" s="96" t="s">
        <v>0</v>
      </c>
      <c r="B177" s="97"/>
      <c r="C177" s="97"/>
      <c r="D177" s="96" t="s">
        <v>1</v>
      </c>
      <c r="E177" s="98"/>
      <c r="F177" s="98"/>
      <c r="G177" s="99"/>
      <c r="H177" s="96" t="s">
        <v>8</v>
      </c>
      <c r="I177" s="98"/>
      <c r="J177" s="98"/>
      <c r="K177" s="99"/>
    </row>
    <row r="178" spans="1:11" s="25" customFormat="1" ht="39.950000000000003" customHeight="1" thickBot="1" x14ac:dyDescent="0.25">
      <c r="A178" s="26" t="s">
        <v>2</v>
      </c>
      <c r="B178" s="27" t="s">
        <v>3</v>
      </c>
      <c r="C178" s="28" t="s">
        <v>5</v>
      </c>
      <c r="D178" s="30" t="s">
        <v>2</v>
      </c>
      <c r="E178" s="30" t="s">
        <v>3</v>
      </c>
      <c r="F178" s="29" t="s">
        <v>4</v>
      </c>
      <c r="G178" s="71" t="s">
        <v>134</v>
      </c>
      <c r="H178" s="30" t="s">
        <v>2</v>
      </c>
      <c r="I178" s="29" t="s">
        <v>3</v>
      </c>
      <c r="J178" s="29" t="s">
        <v>4</v>
      </c>
      <c r="K178" s="71" t="s">
        <v>134</v>
      </c>
    </row>
    <row r="179" spans="1:11" s="25" customFormat="1" ht="15" x14ac:dyDescent="0.2">
      <c r="A179" s="100" t="s">
        <v>6</v>
      </c>
      <c r="B179" s="101"/>
      <c r="C179" s="102"/>
      <c r="D179" s="39">
        <v>2302</v>
      </c>
      <c r="E179" s="32" t="s">
        <v>77</v>
      </c>
      <c r="F179" s="34">
        <v>1327237</v>
      </c>
      <c r="G179" s="72">
        <v>448128</v>
      </c>
      <c r="H179" s="31"/>
      <c r="I179" s="35"/>
      <c r="J179" s="34"/>
      <c r="K179" s="72"/>
    </row>
    <row r="180" spans="1:11" s="25" customFormat="1" ht="15" x14ac:dyDescent="0.2">
      <c r="A180" s="36" t="s">
        <v>76</v>
      </c>
      <c r="B180" s="37" t="s">
        <v>121</v>
      </c>
      <c r="C180" s="38">
        <v>1260842</v>
      </c>
      <c r="D180" s="39"/>
      <c r="E180" s="32"/>
      <c r="F180" s="40"/>
      <c r="G180" s="73"/>
      <c r="H180" s="39"/>
      <c r="I180" s="41"/>
      <c r="J180" s="40"/>
      <c r="K180" s="73"/>
    </row>
    <row r="181" spans="1:11" s="25" customFormat="1" ht="15.75" thickBot="1" x14ac:dyDescent="0.25">
      <c r="A181" s="36" t="s">
        <v>76</v>
      </c>
      <c r="B181" s="37" t="s">
        <v>114</v>
      </c>
      <c r="C181" s="42">
        <v>0</v>
      </c>
      <c r="D181" s="39"/>
      <c r="E181" s="32"/>
      <c r="F181" s="40"/>
      <c r="G181" s="73"/>
      <c r="H181" s="39"/>
      <c r="I181" s="41"/>
      <c r="J181" s="40"/>
      <c r="K181" s="73"/>
    </row>
    <row r="182" spans="1:11" s="25" customFormat="1" ht="15.75" x14ac:dyDescent="0.2">
      <c r="A182" s="103" t="s">
        <v>7</v>
      </c>
      <c r="B182" s="84"/>
      <c r="C182" s="38">
        <f>SUM(C180:C181)</f>
        <v>1260842</v>
      </c>
      <c r="D182" s="39"/>
      <c r="E182" s="32"/>
      <c r="F182" s="40"/>
      <c r="G182" s="73"/>
      <c r="H182" s="39"/>
      <c r="I182" s="41"/>
      <c r="J182" s="40"/>
      <c r="K182" s="73"/>
    </row>
    <row r="183" spans="1:11" s="25" customFormat="1" ht="15" x14ac:dyDescent="0.2">
      <c r="A183" s="43"/>
      <c r="B183" s="37"/>
      <c r="C183" s="37"/>
      <c r="D183" s="39"/>
      <c r="E183" s="32"/>
      <c r="F183" s="40"/>
      <c r="G183" s="73"/>
      <c r="H183" s="39"/>
      <c r="I183" s="41"/>
      <c r="J183" s="40"/>
      <c r="K183" s="73"/>
    </row>
    <row r="184" spans="1:11" s="25" customFormat="1" ht="15" x14ac:dyDescent="0.2">
      <c r="A184" s="100" t="s">
        <v>132</v>
      </c>
      <c r="B184" s="101"/>
      <c r="C184" s="101"/>
      <c r="D184" s="39"/>
      <c r="E184" s="32"/>
      <c r="F184" s="40"/>
      <c r="G184" s="73"/>
      <c r="H184" s="39"/>
      <c r="I184" s="41"/>
      <c r="J184" s="40"/>
      <c r="K184" s="73"/>
    </row>
    <row r="185" spans="1:11" s="25" customFormat="1" ht="15.75" thickBot="1" x14ac:dyDescent="0.25">
      <c r="A185" s="44"/>
      <c r="B185" s="37"/>
      <c r="C185" s="42">
        <v>696497</v>
      </c>
      <c r="D185" s="39"/>
      <c r="E185" s="32"/>
      <c r="F185" s="45"/>
      <c r="G185" s="74"/>
      <c r="H185" s="39"/>
      <c r="I185" s="41"/>
      <c r="J185" s="45"/>
      <c r="K185" s="74"/>
    </row>
    <row r="186" spans="1:11" s="25" customFormat="1" ht="16.5" thickBot="1" x14ac:dyDescent="0.25">
      <c r="A186" s="104" t="s">
        <v>7</v>
      </c>
      <c r="B186" s="105"/>
      <c r="C186" s="42">
        <f>SUM(C185:C185)</f>
        <v>696497</v>
      </c>
      <c r="D186" s="104" t="s">
        <v>7</v>
      </c>
      <c r="E186" s="106"/>
      <c r="F186" s="45">
        <f>SUM(F179:F185)</f>
        <v>1327237</v>
      </c>
      <c r="G186" s="74">
        <f>SUM(G179:G185)</f>
        <v>448128</v>
      </c>
      <c r="H186" s="104" t="s">
        <v>7</v>
      </c>
      <c r="I186" s="106"/>
      <c r="J186" s="45">
        <f>SUM(J179:J185)</f>
        <v>0</v>
      </c>
      <c r="K186" s="74">
        <f>SUM(K179:K185)</f>
        <v>0</v>
      </c>
    </row>
    <row r="187" spans="1:11" s="25" customFormat="1" ht="39.950000000000003" customHeight="1" thickBot="1" x14ac:dyDescent="0.25">
      <c r="A187" s="43"/>
      <c r="B187" s="37"/>
      <c r="C187" s="37"/>
      <c r="D187" s="96" t="s">
        <v>9</v>
      </c>
      <c r="E187" s="98"/>
      <c r="F187" s="98"/>
      <c r="G187" s="99"/>
      <c r="H187" s="37"/>
      <c r="I187" s="46"/>
      <c r="J187" s="37"/>
      <c r="K187" s="32"/>
    </row>
    <row r="188" spans="1:11" s="25" customFormat="1" ht="30.75" thickBot="1" x14ac:dyDescent="0.25">
      <c r="A188" s="43"/>
      <c r="B188" s="37"/>
      <c r="C188" s="37"/>
      <c r="D188" s="30" t="s">
        <v>2</v>
      </c>
      <c r="E188" s="30" t="s">
        <v>3</v>
      </c>
      <c r="F188" s="29" t="s">
        <v>4</v>
      </c>
      <c r="G188" s="71" t="s">
        <v>134</v>
      </c>
      <c r="H188" s="37"/>
      <c r="I188" s="46"/>
      <c r="J188" s="37"/>
      <c r="K188" s="32"/>
    </row>
    <row r="189" spans="1:11" s="25" customFormat="1" ht="15.75" thickBot="1" x14ac:dyDescent="0.25">
      <c r="A189" s="43"/>
      <c r="B189" s="37"/>
      <c r="C189" s="37"/>
      <c r="D189" s="39"/>
      <c r="E189" s="32"/>
      <c r="F189" s="40"/>
      <c r="G189" s="73"/>
      <c r="H189" s="37"/>
      <c r="I189" s="46"/>
      <c r="J189" s="37"/>
      <c r="K189" s="32"/>
    </row>
    <row r="190" spans="1:11" s="25" customFormat="1" ht="15.75" thickBot="1" x14ac:dyDescent="0.25">
      <c r="A190" s="43"/>
      <c r="B190" s="37"/>
      <c r="C190" s="37"/>
      <c r="D190" s="39" t="s">
        <v>7</v>
      </c>
      <c r="E190" s="32"/>
      <c r="F190" s="48">
        <f>SUM(F189:F189)</f>
        <v>0</v>
      </c>
      <c r="G190" s="75">
        <f>SUM(G189:G189)</f>
        <v>0</v>
      </c>
      <c r="H190" s="37"/>
      <c r="I190" s="46"/>
      <c r="J190" s="37"/>
      <c r="K190" s="32"/>
    </row>
    <row r="191" spans="1:11" s="25" customFormat="1" ht="15" x14ac:dyDescent="0.2">
      <c r="A191" s="49"/>
      <c r="B191" s="50"/>
      <c r="C191" s="50"/>
      <c r="D191" s="50"/>
      <c r="E191" s="50"/>
      <c r="F191" s="50"/>
      <c r="G191" s="50"/>
      <c r="H191" s="50"/>
      <c r="I191" s="51"/>
      <c r="J191" s="50"/>
      <c r="K191" s="52"/>
    </row>
    <row r="192" spans="1:11" s="25" customFormat="1" ht="40.5" customHeight="1" x14ac:dyDescent="0.2">
      <c r="A192" s="43"/>
      <c r="B192" s="37"/>
      <c r="C192" s="37"/>
      <c r="D192" s="107" t="str">
        <f>A176</f>
        <v>Travel Management</v>
      </c>
      <c r="E192" s="107"/>
      <c r="F192" s="53" t="s">
        <v>10</v>
      </c>
      <c r="G192" s="108" t="s">
        <v>137</v>
      </c>
      <c r="H192" s="108"/>
      <c r="I192" s="46"/>
      <c r="J192" s="37"/>
      <c r="K192" s="32"/>
    </row>
    <row r="193" spans="1:162" s="25" customFormat="1" ht="15.75" x14ac:dyDescent="0.2">
      <c r="A193" s="43"/>
      <c r="B193" s="37"/>
      <c r="C193" s="37"/>
      <c r="D193" s="81" t="s">
        <v>13</v>
      </c>
      <c r="E193" s="81"/>
      <c r="F193" s="54">
        <f>C182</f>
        <v>1260842</v>
      </c>
      <c r="G193" s="82">
        <f>C186</f>
        <v>696497</v>
      </c>
      <c r="H193" s="82"/>
      <c r="I193" s="55" t="s">
        <v>130</v>
      </c>
      <c r="J193" s="37"/>
      <c r="K193" s="32"/>
    </row>
    <row r="194" spans="1:162" s="25" customFormat="1" ht="15.75" x14ac:dyDescent="0.2">
      <c r="A194" s="43"/>
      <c r="B194" s="37"/>
      <c r="C194" s="37"/>
      <c r="D194" s="81" t="s">
        <v>14</v>
      </c>
      <c r="E194" s="81"/>
      <c r="F194" s="56"/>
      <c r="G194" s="82"/>
      <c r="H194" s="82"/>
      <c r="I194" s="46"/>
      <c r="J194" s="37"/>
      <c r="K194" s="32"/>
    </row>
    <row r="195" spans="1:162" s="25" customFormat="1" ht="15.75" x14ac:dyDescent="0.2">
      <c r="A195" s="43"/>
      <c r="B195" s="37"/>
      <c r="C195" s="37"/>
      <c r="D195" s="37"/>
      <c r="E195" s="57" t="s">
        <v>11</v>
      </c>
      <c r="F195" s="54">
        <f>F186</f>
        <v>1327237</v>
      </c>
      <c r="G195" s="82">
        <f>G186</f>
        <v>448128</v>
      </c>
      <c r="H195" s="82"/>
      <c r="I195" s="46"/>
      <c r="J195" s="37"/>
      <c r="K195" s="32"/>
    </row>
    <row r="196" spans="1:162" s="25" customFormat="1" ht="15.75" x14ac:dyDescent="0.2">
      <c r="A196" s="43"/>
      <c r="B196" s="37"/>
      <c r="C196" s="37"/>
      <c r="D196" s="56"/>
      <c r="E196" s="56" t="s">
        <v>12</v>
      </c>
      <c r="F196" s="54">
        <f>F190</f>
        <v>0</v>
      </c>
      <c r="G196" s="82">
        <f>G190</f>
        <v>0</v>
      </c>
      <c r="H196" s="82"/>
      <c r="I196" s="46"/>
      <c r="J196" s="37"/>
      <c r="K196" s="32"/>
    </row>
    <row r="197" spans="1:162" s="25" customFormat="1" ht="16.5" thickBot="1" x14ac:dyDescent="0.25">
      <c r="A197" s="43"/>
      <c r="B197" s="37"/>
      <c r="C197" s="37"/>
      <c r="D197" s="81" t="s">
        <v>15</v>
      </c>
      <c r="E197" s="81"/>
      <c r="F197" s="58">
        <f>J186</f>
        <v>0</v>
      </c>
      <c r="G197" s="83">
        <f>K186</f>
        <v>0</v>
      </c>
      <c r="H197" s="83"/>
      <c r="I197" s="46"/>
      <c r="J197" s="37"/>
      <c r="K197" s="32"/>
    </row>
    <row r="198" spans="1:162" s="25" customFormat="1" ht="16.5" thickBot="1" x14ac:dyDescent="0.25">
      <c r="A198" s="43"/>
      <c r="B198" s="37"/>
      <c r="C198" s="37"/>
      <c r="D198" s="84" t="s">
        <v>16</v>
      </c>
      <c r="E198" s="84"/>
      <c r="F198" s="59">
        <f>SUM(F193,F195:F197)</f>
        <v>2588079</v>
      </c>
      <c r="G198" s="85">
        <f>SUM(G193,G195:G197)</f>
        <v>1144625</v>
      </c>
      <c r="H198" s="85"/>
      <c r="I198" s="46"/>
      <c r="J198" s="37"/>
      <c r="K198" s="32"/>
    </row>
    <row r="199" spans="1:162" s="25" customFormat="1" ht="15.75" thickTop="1" x14ac:dyDescent="0.2">
      <c r="A199" s="43"/>
      <c r="B199" s="37"/>
      <c r="C199" s="37"/>
      <c r="D199" s="37"/>
      <c r="E199" s="37"/>
      <c r="F199" s="37"/>
      <c r="G199" s="37"/>
      <c r="H199" s="37"/>
      <c r="I199" s="46"/>
      <c r="J199" s="37"/>
      <c r="K199" s="32"/>
    </row>
    <row r="200" spans="1:162" s="25" customFormat="1" ht="15.75" thickBot="1" x14ac:dyDescent="0.25">
      <c r="A200" s="60"/>
      <c r="B200" s="61"/>
      <c r="C200" s="61"/>
      <c r="D200" s="61"/>
      <c r="E200" s="61"/>
      <c r="F200" s="61"/>
      <c r="G200" s="61"/>
      <c r="H200" s="61"/>
      <c r="I200" s="62"/>
      <c r="J200" s="61"/>
      <c r="K200" s="63"/>
    </row>
    <row r="201" spans="1:162" s="47" customFormat="1" ht="21" thickBot="1" x14ac:dyDescent="0.25">
      <c r="A201" s="93" t="s">
        <v>122</v>
      </c>
      <c r="B201" s="94"/>
      <c r="C201" s="94"/>
      <c r="D201" s="94"/>
      <c r="E201" s="94"/>
      <c r="F201" s="94"/>
      <c r="G201" s="94"/>
      <c r="H201" s="94"/>
      <c r="I201" s="94"/>
      <c r="J201" s="94"/>
      <c r="K201" s="9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c r="BP201" s="25"/>
      <c r="BQ201" s="25"/>
      <c r="BR201" s="25"/>
      <c r="BS201" s="25"/>
      <c r="BT201" s="25"/>
      <c r="BU201" s="25"/>
      <c r="BV201" s="25"/>
      <c r="BW201" s="25"/>
      <c r="BX201" s="25"/>
      <c r="BY201" s="25"/>
      <c r="BZ201" s="25"/>
      <c r="CA201" s="25"/>
      <c r="CB201" s="25"/>
      <c r="CC201" s="25"/>
      <c r="CD201" s="25"/>
      <c r="CE201" s="25"/>
      <c r="CF201" s="25"/>
      <c r="CG201" s="25"/>
      <c r="CH201" s="25"/>
      <c r="CI201" s="25"/>
      <c r="CJ201" s="25"/>
      <c r="CK201" s="25"/>
      <c r="CL201" s="25"/>
      <c r="CM201" s="25"/>
      <c r="CN201" s="25"/>
      <c r="CO201" s="25"/>
      <c r="CP201" s="25"/>
      <c r="CQ201" s="25"/>
      <c r="CR201" s="25"/>
      <c r="CS201" s="25"/>
      <c r="CT201" s="25"/>
      <c r="CU201" s="25"/>
      <c r="CV201" s="25"/>
      <c r="CW201" s="25"/>
      <c r="CX201" s="25"/>
      <c r="CY201" s="25"/>
      <c r="CZ201" s="25"/>
      <c r="DA201" s="25"/>
      <c r="DB201" s="25"/>
      <c r="DC201" s="25"/>
      <c r="DD201" s="25"/>
      <c r="DE201" s="25"/>
      <c r="DF201" s="25"/>
      <c r="DG201" s="25"/>
      <c r="DH201" s="25"/>
      <c r="DI201" s="25"/>
      <c r="DJ201" s="25"/>
      <c r="DK201" s="25"/>
      <c r="DL201" s="25"/>
      <c r="DM201" s="25"/>
      <c r="DN201" s="25"/>
      <c r="DO201" s="25"/>
      <c r="DP201" s="25"/>
      <c r="DQ201" s="25"/>
      <c r="DR201" s="25"/>
      <c r="DS201" s="25"/>
      <c r="DT201" s="25"/>
      <c r="DU201" s="25"/>
      <c r="DV201" s="25"/>
      <c r="DW201" s="25"/>
      <c r="DX201" s="25"/>
      <c r="DY201" s="25"/>
      <c r="DZ201" s="25"/>
      <c r="EA201" s="25"/>
      <c r="EB201" s="25"/>
      <c r="EC201" s="25"/>
      <c r="ED201" s="25"/>
      <c r="EE201" s="25"/>
      <c r="EF201" s="25"/>
      <c r="EG201" s="25"/>
      <c r="EH201" s="25"/>
      <c r="EI201" s="25"/>
      <c r="EJ201" s="25"/>
      <c r="EK201" s="25"/>
      <c r="EL201" s="25"/>
      <c r="EM201" s="25"/>
      <c r="EN201" s="25"/>
      <c r="EO201" s="25"/>
      <c r="EP201" s="25"/>
      <c r="EQ201" s="25"/>
      <c r="ER201" s="25"/>
      <c r="ES201" s="25"/>
      <c r="ET201" s="25"/>
      <c r="EU201" s="25"/>
      <c r="EV201" s="25"/>
      <c r="EW201" s="25"/>
      <c r="EX201" s="25"/>
      <c r="EY201" s="25"/>
      <c r="EZ201" s="25"/>
      <c r="FA201" s="25"/>
      <c r="FB201" s="25"/>
      <c r="FC201" s="25"/>
      <c r="FD201" s="25"/>
      <c r="FE201" s="25"/>
      <c r="FF201" s="25"/>
    </row>
    <row r="202" spans="1:162" s="25" customFormat="1" ht="18.75" thickBot="1" x14ac:dyDescent="0.25">
      <c r="A202" s="96" t="s">
        <v>0</v>
      </c>
      <c r="B202" s="97"/>
      <c r="C202" s="97"/>
      <c r="D202" s="96" t="s">
        <v>1</v>
      </c>
      <c r="E202" s="98"/>
      <c r="F202" s="98"/>
      <c r="G202" s="99"/>
      <c r="H202" s="96" t="s">
        <v>8</v>
      </c>
      <c r="I202" s="98"/>
      <c r="J202" s="98"/>
      <c r="K202" s="99"/>
    </row>
    <row r="203" spans="1:162" s="25" customFormat="1" ht="30.75" thickBot="1" x14ac:dyDescent="0.25">
      <c r="A203" s="26" t="s">
        <v>2</v>
      </c>
      <c r="B203" s="27" t="s">
        <v>3</v>
      </c>
      <c r="C203" s="28" t="s">
        <v>5</v>
      </c>
      <c r="D203" s="30" t="s">
        <v>2</v>
      </c>
      <c r="E203" s="30" t="s">
        <v>3</v>
      </c>
      <c r="F203" s="29" t="s">
        <v>4</v>
      </c>
      <c r="G203" s="71" t="s">
        <v>134</v>
      </c>
      <c r="H203" s="30" t="s">
        <v>2</v>
      </c>
      <c r="I203" s="29" t="s">
        <v>3</v>
      </c>
      <c r="J203" s="29" t="s">
        <v>4</v>
      </c>
      <c r="K203" s="71" t="s">
        <v>134</v>
      </c>
    </row>
    <row r="204" spans="1:162" s="25" customFormat="1" ht="15" x14ac:dyDescent="0.2">
      <c r="A204" s="100" t="s">
        <v>6</v>
      </c>
      <c r="B204" s="101"/>
      <c r="C204" s="102"/>
      <c r="D204" s="31">
        <v>2301</v>
      </c>
      <c r="E204" s="52" t="s">
        <v>122</v>
      </c>
      <c r="F204" s="34">
        <v>13205759</v>
      </c>
      <c r="G204" s="72">
        <v>2041200</v>
      </c>
      <c r="H204" s="31"/>
      <c r="I204" s="35"/>
      <c r="J204" s="34"/>
      <c r="K204" s="72"/>
    </row>
    <row r="205" spans="1:162" s="25" customFormat="1" ht="15" x14ac:dyDescent="0.2">
      <c r="A205" s="36"/>
      <c r="B205" s="37"/>
      <c r="C205" s="38"/>
      <c r="D205" s="39"/>
      <c r="E205" s="32"/>
      <c r="F205" s="40"/>
      <c r="G205" s="73"/>
      <c r="H205" s="39"/>
      <c r="I205" s="41"/>
      <c r="J205" s="40"/>
      <c r="K205" s="73"/>
    </row>
    <row r="206" spans="1:162" s="25" customFormat="1" ht="15.75" thickBot="1" x14ac:dyDescent="0.25">
      <c r="A206" s="36"/>
      <c r="B206" s="37"/>
      <c r="C206" s="42"/>
      <c r="D206" s="39"/>
      <c r="E206" s="32"/>
      <c r="F206" s="40"/>
      <c r="G206" s="73"/>
      <c r="H206" s="39"/>
      <c r="I206" s="41"/>
      <c r="J206" s="40"/>
      <c r="K206" s="73"/>
    </row>
    <row r="207" spans="1:162" s="25" customFormat="1" ht="15.75" x14ac:dyDescent="0.2">
      <c r="A207" s="103" t="s">
        <v>7</v>
      </c>
      <c r="B207" s="84"/>
      <c r="C207" s="38">
        <f>SUM(C205:C206)</f>
        <v>0</v>
      </c>
      <c r="D207" s="39"/>
      <c r="E207" s="32"/>
      <c r="F207" s="40"/>
      <c r="G207" s="73"/>
      <c r="H207" s="39"/>
      <c r="I207" s="41"/>
      <c r="J207" s="40"/>
      <c r="K207" s="73"/>
    </row>
    <row r="208" spans="1:162" s="25" customFormat="1" ht="15" x14ac:dyDescent="0.2">
      <c r="A208" s="43"/>
      <c r="B208" s="37"/>
      <c r="C208" s="37"/>
      <c r="D208" s="39"/>
      <c r="E208" s="32"/>
      <c r="F208" s="40"/>
      <c r="G208" s="73"/>
      <c r="H208" s="39"/>
      <c r="I208" s="41"/>
      <c r="J208" s="40"/>
      <c r="K208" s="73"/>
    </row>
    <row r="209" spans="1:11" s="25" customFormat="1" ht="15" x14ac:dyDescent="0.2">
      <c r="A209" s="100" t="s">
        <v>132</v>
      </c>
      <c r="B209" s="101"/>
      <c r="C209" s="101"/>
      <c r="D209" s="39"/>
      <c r="E209" s="32"/>
      <c r="F209" s="40"/>
      <c r="G209" s="73"/>
      <c r="H209" s="39"/>
      <c r="I209" s="41"/>
      <c r="J209" s="40"/>
      <c r="K209" s="73"/>
    </row>
    <row r="210" spans="1:11" s="25" customFormat="1" ht="15.75" thickBot="1" x14ac:dyDescent="0.25">
      <c r="A210" s="44"/>
      <c r="B210" s="37"/>
      <c r="C210" s="42"/>
      <c r="D210" s="39"/>
      <c r="E210" s="32"/>
      <c r="F210" s="45"/>
      <c r="G210" s="74"/>
      <c r="H210" s="39"/>
      <c r="I210" s="41"/>
      <c r="J210" s="45"/>
      <c r="K210" s="74"/>
    </row>
    <row r="211" spans="1:11" s="25" customFormat="1" ht="16.5" thickBot="1" x14ac:dyDescent="0.25">
      <c r="A211" s="104" t="s">
        <v>7</v>
      </c>
      <c r="B211" s="105"/>
      <c r="C211" s="42">
        <f>SUM(C210:C210)</f>
        <v>0</v>
      </c>
      <c r="D211" s="104" t="s">
        <v>7</v>
      </c>
      <c r="E211" s="106"/>
      <c r="F211" s="45">
        <f>SUM(F204:F210)</f>
        <v>13205759</v>
      </c>
      <c r="G211" s="74">
        <f>SUM(G204:G210)</f>
        <v>2041200</v>
      </c>
      <c r="H211" s="104" t="s">
        <v>7</v>
      </c>
      <c r="I211" s="106"/>
      <c r="J211" s="45">
        <f>SUM(J204:J210)</f>
        <v>0</v>
      </c>
      <c r="K211" s="74">
        <f>SUM(K204:K210)</f>
        <v>0</v>
      </c>
    </row>
    <row r="212" spans="1:11" s="25" customFormat="1" ht="18.75" thickBot="1" x14ac:dyDescent="0.25">
      <c r="A212" s="43"/>
      <c r="B212" s="37"/>
      <c r="C212" s="37"/>
      <c r="D212" s="96" t="s">
        <v>9</v>
      </c>
      <c r="E212" s="98"/>
      <c r="F212" s="98"/>
      <c r="G212" s="99"/>
      <c r="H212" s="37"/>
      <c r="I212" s="46"/>
      <c r="J212" s="37"/>
      <c r="K212" s="32"/>
    </row>
    <row r="213" spans="1:11" s="25" customFormat="1" ht="30.75" thickBot="1" x14ac:dyDescent="0.25">
      <c r="A213" s="43"/>
      <c r="B213" s="37"/>
      <c r="C213" s="37"/>
      <c r="D213" s="30" t="s">
        <v>2</v>
      </c>
      <c r="E213" s="30" t="s">
        <v>3</v>
      </c>
      <c r="F213" s="29" t="s">
        <v>4</v>
      </c>
      <c r="G213" s="71" t="s">
        <v>134</v>
      </c>
      <c r="H213" s="37"/>
      <c r="I213" s="46"/>
      <c r="J213" s="37"/>
      <c r="K213" s="32"/>
    </row>
    <row r="214" spans="1:11" s="25" customFormat="1" ht="15.75" thickBot="1" x14ac:dyDescent="0.25">
      <c r="A214" s="43"/>
      <c r="B214" s="37"/>
      <c r="C214" s="37"/>
      <c r="D214" s="39"/>
      <c r="E214" s="32"/>
      <c r="F214" s="40"/>
      <c r="G214" s="73"/>
      <c r="H214" s="37"/>
      <c r="I214" s="46"/>
      <c r="J214" s="37"/>
      <c r="K214" s="32"/>
    </row>
    <row r="215" spans="1:11" s="25" customFormat="1" ht="15.75" thickBot="1" x14ac:dyDescent="0.25">
      <c r="A215" s="43"/>
      <c r="B215" s="37"/>
      <c r="C215" s="37"/>
      <c r="D215" s="39" t="s">
        <v>7</v>
      </c>
      <c r="E215" s="32"/>
      <c r="F215" s="48">
        <f>SUM(F214:F214)</f>
        <v>0</v>
      </c>
      <c r="G215" s="75">
        <f>SUM(G214:G214)</f>
        <v>0</v>
      </c>
      <c r="H215" s="37"/>
      <c r="I215" s="46"/>
      <c r="J215" s="37"/>
      <c r="K215" s="32"/>
    </row>
    <row r="216" spans="1:11" s="25" customFormat="1" ht="15" x14ac:dyDescent="0.2">
      <c r="A216" s="49"/>
      <c r="B216" s="50"/>
      <c r="C216" s="50"/>
      <c r="D216" s="50"/>
      <c r="E216" s="50"/>
      <c r="F216" s="50"/>
      <c r="G216" s="50"/>
      <c r="H216" s="50"/>
      <c r="I216" s="51"/>
      <c r="J216" s="50"/>
      <c r="K216" s="52"/>
    </row>
    <row r="217" spans="1:11" s="25" customFormat="1" ht="31.5" x14ac:dyDescent="0.2">
      <c r="A217" s="43"/>
      <c r="B217" s="37"/>
      <c r="C217" s="37"/>
      <c r="D217" s="107" t="str">
        <f>A201</f>
        <v>Fleet Management Division</v>
      </c>
      <c r="E217" s="107"/>
      <c r="F217" s="53" t="s">
        <v>10</v>
      </c>
      <c r="G217" s="108" t="s">
        <v>137</v>
      </c>
      <c r="H217" s="108"/>
      <c r="I217" s="46"/>
      <c r="J217" s="37"/>
      <c r="K217" s="32"/>
    </row>
    <row r="218" spans="1:11" s="25" customFormat="1" ht="15.75" x14ac:dyDescent="0.2">
      <c r="A218" s="43"/>
      <c r="B218" s="37"/>
      <c r="C218" s="37"/>
      <c r="D218" s="81" t="s">
        <v>13</v>
      </c>
      <c r="E218" s="81"/>
      <c r="F218" s="54">
        <f>C207</f>
        <v>0</v>
      </c>
      <c r="G218" s="82">
        <f>C211</f>
        <v>0</v>
      </c>
      <c r="H218" s="82"/>
      <c r="I218" s="55" t="s">
        <v>130</v>
      </c>
      <c r="J218" s="37"/>
      <c r="K218" s="32"/>
    </row>
    <row r="219" spans="1:11" s="25" customFormat="1" ht="15.75" x14ac:dyDescent="0.2">
      <c r="A219" s="43"/>
      <c r="B219" s="37"/>
      <c r="C219" s="37"/>
      <c r="D219" s="81" t="s">
        <v>14</v>
      </c>
      <c r="E219" s="81"/>
      <c r="F219" s="56"/>
      <c r="G219" s="82"/>
      <c r="H219" s="82"/>
      <c r="I219" s="46"/>
      <c r="J219" s="37"/>
      <c r="K219" s="32"/>
    </row>
    <row r="220" spans="1:11" s="25" customFormat="1" ht="15.75" x14ac:dyDescent="0.2">
      <c r="A220" s="43"/>
      <c r="B220" s="37"/>
      <c r="C220" s="37"/>
      <c r="D220" s="37"/>
      <c r="E220" s="57" t="s">
        <v>11</v>
      </c>
      <c r="F220" s="54">
        <f>F211</f>
        <v>13205759</v>
      </c>
      <c r="G220" s="82">
        <f>G211</f>
        <v>2041200</v>
      </c>
      <c r="H220" s="82"/>
      <c r="I220" s="46"/>
      <c r="J220" s="37"/>
      <c r="K220" s="32"/>
    </row>
    <row r="221" spans="1:11" s="25" customFormat="1" ht="15.75" x14ac:dyDescent="0.2">
      <c r="A221" s="43"/>
      <c r="B221" s="37"/>
      <c r="C221" s="37"/>
      <c r="D221" s="56"/>
      <c r="E221" s="56" t="s">
        <v>12</v>
      </c>
      <c r="F221" s="54">
        <f>F215</f>
        <v>0</v>
      </c>
      <c r="G221" s="82">
        <f>G215</f>
        <v>0</v>
      </c>
      <c r="H221" s="82"/>
      <c r="I221" s="46"/>
      <c r="J221" s="37"/>
      <c r="K221" s="32"/>
    </row>
    <row r="222" spans="1:11" s="25" customFormat="1" ht="16.5" thickBot="1" x14ac:dyDescent="0.25">
      <c r="A222" s="43"/>
      <c r="B222" s="37"/>
      <c r="C222" s="37"/>
      <c r="D222" s="81" t="s">
        <v>15</v>
      </c>
      <c r="E222" s="81"/>
      <c r="F222" s="58">
        <f>J211</f>
        <v>0</v>
      </c>
      <c r="G222" s="83">
        <f>K211</f>
        <v>0</v>
      </c>
      <c r="H222" s="83"/>
      <c r="I222" s="46"/>
      <c r="J222" s="37"/>
      <c r="K222" s="32"/>
    </row>
    <row r="223" spans="1:11" s="25" customFormat="1" ht="16.5" thickBot="1" x14ac:dyDescent="0.25">
      <c r="A223" s="43"/>
      <c r="B223" s="37"/>
      <c r="C223" s="37"/>
      <c r="D223" s="84" t="s">
        <v>16</v>
      </c>
      <c r="E223" s="84"/>
      <c r="F223" s="59">
        <f>SUM(F218,F220:F222)</f>
        <v>13205759</v>
      </c>
      <c r="G223" s="85">
        <f>SUM(G218,G220:G222)</f>
        <v>2041200</v>
      </c>
      <c r="H223" s="85"/>
      <c r="I223" s="46"/>
      <c r="J223" s="37"/>
      <c r="K223" s="32"/>
    </row>
    <row r="224" spans="1:11" s="25" customFormat="1" ht="15.75" thickTop="1" x14ac:dyDescent="0.2">
      <c r="A224" s="43"/>
      <c r="B224" s="37"/>
      <c r="C224" s="37"/>
      <c r="D224" s="37"/>
      <c r="E224" s="37"/>
      <c r="F224" s="37"/>
      <c r="G224" s="37"/>
      <c r="H224" s="37"/>
      <c r="I224" s="46"/>
      <c r="J224" s="37"/>
      <c r="K224" s="32"/>
    </row>
    <row r="225" spans="1:162" s="25" customFormat="1" ht="15.75" thickBot="1" x14ac:dyDescent="0.25">
      <c r="A225" s="60"/>
      <c r="B225" s="61"/>
      <c r="C225" s="61"/>
      <c r="D225" s="61"/>
      <c r="E225" s="61"/>
      <c r="F225" s="61"/>
      <c r="G225" s="61"/>
      <c r="H225" s="61"/>
      <c r="I225" s="62"/>
      <c r="J225" s="61"/>
      <c r="K225" s="63"/>
    </row>
    <row r="226" spans="1:162" s="47" customFormat="1" ht="21" thickBot="1" x14ac:dyDescent="0.25">
      <c r="A226" s="93" t="s">
        <v>79</v>
      </c>
      <c r="B226" s="94"/>
      <c r="C226" s="94"/>
      <c r="D226" s="94"/>
      <c r="E226" s="94"/>
      <c r="F226" s="94"/>
      <c r="G226" s="94"/>
      <c r="H226" s="94"/>
      <c r="I226" s="94"/>
      <c r="J226" s="94"/>
      <c r="K226" s="9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c r="BE226" s="25"/>
      <c r="BF226" s="25"/>
      <c r="BG226" s="25"/>
      <c r="BH226" s="25"/>
      <c r="BI226" s="25"/>
      <c r="BJ226" s="25"/>
      <c r="BK226" s="25"/>
      <c r="BL226" s="25"/>
      <c r="BM226" s="25"/>
      <c r="BN226" s="25"/>
      <c r="BO226" s="25"/>
      <c r="BP226" s="25"/>
      <c r="BQ226" s="25"/>
      <c r="BR226" s="25"/>
      <c r="BS226" s="25"/>
      <c r="BT226" s="25"/>
      <c r="BU226" s="25"/>
      <c r="BV226" s="25"/>
      <c r="BW226" s="25"/>
      <c r="BX226" s="25"/>
      <c r="BY226" s="25"/>
      <c r="BZ226" s="25"/>
      <c r="CA226" s="25"/>
      <c r="CB226" s="25"/>
      <c r="CC226" s="25"/>
      <c r="CD226" s="25"/>
      <c r="CE226" s="25"/>
      <c r="CF226" s="25"/>
      <c r="CG226" s="25"/>
      <c r="CH226" s="25"/>
      <c r="CI226" s="25"/>
      <c r="CJ226" s="25"/>
      <c r="CK226" s="25"/>
      <c r="CL226" s="25"/>
      <c r="CM226" s="25"/>
      <c r="CN226" s="25"/>
      <c r="CO226" s="25"/>
      <c r="CP226" s="25"/>
      <c r="CQ226" s="25"/>
      <c r="CR226" s="25"/>
      <c r="CS226" s="25"/>
      <c r="CT226" s="25"/>
      <c r="CU226" s="25"/>
      <c r="CV226" s="25"/>
      <c r="CW226" s="25"/>
      <c r="CX226" s="25"/>
      <c r="CY226" s="25"/>
      <c r="CZ226" s="25"/>
      <c r="DA226" s="25"/>
      <c r="DB226" s="25"/>
      <c r="DC226" s="25"/>
      <c r="DD226" s="25"/>
      <c r="DE226" s="25"/>
      <c r="DF226" s="25"/>
      <c r="DG226" s="25"/>
      <c r="DH226" s="25"/>
      <c r="DI226" s="25"/>
      <c r="DJ226" s="25"/>
      <c r="DK226" s="25"/>
      <c r="DL226" s="25"/>
      <c r="DM226" s="25"/>
      <c r="DN226" s="25"/>
      <c r="DO226" s="25"/>
      <c r="DP226" s="25"/>
      <c r="DQ226" s="25"/>
      <c r="DR226" s="25"/>
      <c r="DS226" s="25"/>
      <c r="DT226" s="25"/>
      <c r="DU226" s="25"/>
      <c r="DV226" s="25"/>
      <c r="DW226" s="25"/>
      <c r="DX226" s="25"/>
      <c r="DY226" s="25"/>
      <c r="DZ226" s="25"/>
      <c r="EA226" s="25"/>
      <c r="EB226" s="25"/>
      <c r="EC226" s="25"/>
      <c r="ED226" s="25"/>
      <c r="EE226" s="25"/>
      <c r="EF226" s="25"/>
      <c r="EG226" s="25"/>
      <c r="EH226" s="25"/>
      <c r="EI226" s="25"/>
      <c r="EJ226" s="25"/>
      <c r="EK226" s="25"/>
      <c r="EL226" s="25"/>
      <c r="EM226" s="25"/>
      <c r="EN226" s="25"/>
      <c r="EO226" s="25"/>
      <c r="EP226" s="25"/>
      <c r="EQ226" s="25"/>
      <c r="ER226" s="25"/>
      <c r="ES226" s="25"/>
      <c r="ET226" s="25"/>
      <c r="EU226" s="25"/>
      <c r="EV226" s="25"/>
      <c r="EW226" s="25"/>
      <c r="EX226" s="25"/>
      <c r="EY226" s="25"/>
      <c r="EZ226" s="25"/>
      <c r="FA226" s="25"/>
      <c r="FB226" s="25"/>
      <c r="FC226" s="25"/>
      <c r="FD226" s="25"/>
      <c r="FE226" s="25"/>
      <c r="FF226" s="25"/>
    </row>
    <row r="227" spans="1:162" s="25" customFormat="1" ht="39.950000000000003" customHeight="1" thickBot="1" x14ac:dyDescent="0.25">
      <c r="A227" s="96" t="s">
        <v>0</v>
      </c>
      <c r="B227" s="97"/>
      <c r="C227" s="97"/>
      <c r="D227" s="96" t="s">
        <v>1</v>
      </c>
      <c r="E227" s="98"/>
      <c r="F227" s="98"/>
      <c r="G227" s="99"/>
      <c r="H227" s="96" t="s">
        <v>8</v>
      </c>
      <c r="I227" s="98"/>
      <c r="J227" s="98"/>
      <c r="K227" s="99"/>
    </row>
    <row r="228" spans="1:162" s="25" customFormat="1" ht="39.950000000000003" customHeight="1" thickBot="1" x14ac:dyDescent="0.25">
      <c r="A228" s="26" t="s">
        <v>2</v>
      </c>
      <c r="B228" s="27" t="s">
        <v>3</v>
      </c>
      <c r="C228" s="28" t="s">
        <v>5</v>
      </c>
      <c r="D228" s="30" t="s">
        <v>2</v>
      </c>
      <c r="E228" s="30" t="s">
        <v>3</v>
      </c>
      <c r="F228" s="29" t="s">
        <v>4</v>
      </c>
      <c r="G228" s="71" t="s">
        <v>134</v>
      </c>
      <c r="H228" s="30" t="s">
        <v>2</v>
      </c>
      <c r="I228" s="29" t="s">
        <v>3</v>
      </c>
      <c r="J228" s="29" t="s">
        <v>4</v>
      </c>
      <c r="K228" s="71" t="s">
        <v>134</v>
      </c>
    </row>
    <row r="229" spans="1:162" s="25" customFormat="1" ht="15" x14ac:dyDescent="0.2">
      <c r="A229" s="100" t="s">
        <v>6</v>
      </c>
      <c r="B229" s="101"/>
      <c r="C229" s="102"/>
      <c r="D229" s="31"/>
      <c r="E229" s="52"/>
      <c r="F229" s="34"/>
      <c r="G229" s="72"/>
      <c r="H229" s="31"/>
      <c r="I229" s="35"/>
      <c r="J229" s="34"/>
      <c r="K229" s="72"/>
    </row>
    <row r="230" spans="1:162" s="25" customFormat="1" ht="15.75" thickBot="1" x14ac:dyDescent="0.25">
      <c r="A230" s="36" t="s">
        <v>78</v>
      </c>
      <c r="B230" s="37" t="s">
        <v>80</v>
      </c>
      <c r="C230" s="42">
        <v>45550</v>
      </c>
      <c r="D230" s="39"/>
      <c r="E230" s="32"/>
      <c r="F230" s="40"/>
      <c r="G230" s="73"/>
      <c r="H230" s="39"/>
      <c r="I230" s="41"/>
      <c r="J230" s="40"/>
      <c r="K230" s="73"/>
    </row>
    <row r="231" spans="1:162" s="25" customFormat="1" ht="15.75" x14ac:dyDescent="0.2">
      <c r="A231" s="103" t="s">
        <v>7</v>
      </c>
      <c r="B231" s="84"/>
      <c r="C231" s="38">
        <f>SUM(C230:C230)</f>
        <v>45550</v>
      </c>
      <c r="D231" s="39"/>
      <c r="E231" s="32"/>
      <c r="F231" s="40"/>
      <c r="G231" s="73"/>
      <c r="H231" s="39"/>
      <c r="I231" s="41"/>
      <c r="J231" s="40"/>
      <c r="K231" s="73"/>
    </row>
    <row r="232" spans="1:162" s="25" customFormat="1" ht="15" x14ac:dyDescent="0.2">
      <c r="A232" s="43"/>
      <c r="B232" s="37"/>
      <c r="C232" s="37"/>
      <c r="D232" s="39"/>
      <c r="E232" s="32"/>
      <c r="F232" s="40"/>
      <c r="G232" s="73"/>
      <c r="H232" s="39"/>
      <c r="I232" s="41"/>
      <c r="J232" s="40"/>
      <c r="K232" s="73"/>
    </row>
    <row r="233" spans="1:162" s="25" customFormat="1" ht="15" x14ac:dyDescent="0.2">
      <c r="A233" s="100" t="s">
        <v>132</v>
      </c>
      <c r="B233" s="101"/>
      <c r="C233" s="101"/>
      <c r="D233" s="39"/>
      <c r="E233" s="32"/>
      <c r="F233" s="40"/>
      <c r="G233" s="73"/>
      <c r="H233" s="39"/>
      <c r="I233" s="41"/>
      <c r="J233" s="40"/>
      <c r="K233" s="73"/>
    </row>
    <row r="234" spans="1:162" s="25" customFormat="1" ht="15.75" thickBot="1" x14ac:dyDescent="0.25">
      <c r="A234" s="44"/>
      <c r="B234" s="37"/>
      <c r="C234" s="42">
        <v>7570</v>
      </c>
      <c r="D234" s="39"/>
      <c r="E234" s="32"/>
      <c r="F234" s="45"/>
      <c r="G234" s="74"/>
      <c r="H234" s="39"/>
      <c r="I234" s="41"/>
      <c r="J234" s="45"/>
      <c r="K234" s="74"/>
    </row>
    <row r="235" spans="1:162" s="25" customFormat="1" ht="16.5" thickBot="1" x14ac:dyDescent="0.25">
      <c r="A235" s="104" t="s">
        <v>7</v>
      </c>
      <c r="B235" s="105"/>
      <c r="C235" s="70">
        <f>SUM(C234:C234)</f>
        <v>7570</v>
      </c>
      <c r="D235" s="104" t="s">
        <v>7</v>
      </c>
      <c r="E235" s="106"/>
      <c r="F235" s="45">
        <f>SUM(F229:F234)</f>
        <v>0</v>
      </c>
      <c r="G235" s="74">
        <f>SUM(G229:G234)</f>
        <v>0</v>
      </c>
      <c r="H235" s="104" t="s">
        <v>7</v>
      </c>
      <c r="I235" s="106"/>
      <c r="J235" s="45">
        <f>SUM(J229:J234)</f>
        <v>0</v>
      </c>
      <c r="K235" s="74">
        <f>SUM(K229:K234)</f>
        <v>0</v>
      </c>
    </row>
    <row r="236" spans="1:162" s="25" customFormat="1" ht="39.950000000000003" customHeight="1" thickBot="1" x14ac:dyDescent="0.25">
      <c r="A236" s="43"/>
      <c r="B236" s="37"/>
      <c r="C236" s="37"/>
      <c r="D236" s="96" t="s">
        <v>9</v>
      </c>
      <c r="E236" s="98"/>
      <c r="F236" s="98"/>
      <c r="G236" s="99"/>
      <c r="H236" s="37"/>
      <c r="I236" s="46"/>
      <c r="J236" s="37"/>
      <c r="K236" s="32"/>
    </row>
    <row r="237" spans="1:162" s="25" customFormat="1" ht="30.75" thickBot="1" x14ac:dyDescent="0.25">
      <c r="A237" s="43"/>
      <c r="B237" s="37"/>
      <c r="C237" s="37"/>
      <c r="D237" s="30" t="s">
        <v>2</v>
      </c>
      <c r="E237" s="30" t="s">
        <v>3</v>
      </c>
      <c r="F237" s="29" t="s">
        <v>4</v>
      </c>
      <c r="G237" s="71" t="s">
        <v>134</v>
      </c>
      <c r="H237" s="37"/>
      <c r="I237" s="46"/>
      <c r="J237" s="37"/>
      <c r="K237" s="32"/>
    </row>
    <row r="238" spans="1:162" s="25" customFormat="1" ht="15.75" thickBot="1" x14ac:dyDescent="0.25">
      <c r="A238" s="43"/>
      <c r="B238" s="37"/>
      <c r="C238" s="37"/>
      <c r="D238" s="39"/>
      <c r="E238" s="32"/>
      <c r="F238" s="40"/>
      <c r="G238" s="73"/>
      <c r="H238" s="37"/>
      <c r="I238" s="46"/>
      <c r="J238" s="37"/>
      <c r="K238" s="32"/>
    </row>
    <row r="239" spans="1:162" s="25" customFormat="1" ht="15.75" thickBot="1" x14ac:dyDescent="0.25">
      <c r="A239" s="43"/>
      <c r="B239" s="37"/>
      <c r="C239" s="37"/>
      <c r="D239" s="39" t="s">
        <v>7</v>
      </c>
      <c r="E239" s="32"/>
      <c r="F239" s="48">
        <f>SUM(F238:F238)</f>
        <v>0</v>
      </c>
      <c r="G239" s="75">
        <f>SUM(G238:G238)</f>
        <v>0</v>
      </c>
      <c r="H239" s="37"/>
      <c r="I239" s="46"/>
      <c r="J239" s="37"/>
      <c r="K239" s="32"/>
    </row>
    <row r="240" spans="1:162" s="25" customFormat="1" ht="15" x14ac:dyDescent="0.2">
      <c r="A240" s="49"/>
      <c r="B240" s="50"/>
      <c r="C240" s="50"/>
      <c r="D240" s="50"/>
      <c r="E240" s="50"/>
      <c r="F240" s="50"/>
      <c r="G240" s="50"/>
      <c r="H240" s="50"/>
      <c r="I240" s="51"/>
      <c r="J240" s="50"/>
      <c r="K240" s="52"/>
    </row>
    <row r="241" spans="1:162" s="25" customFormat="1" ht="40.5" customHeight="1" x14ac:dyDescent="0.2">
      <c r="A241" s="43"/>
      <c r="B241" s="37"/>
      <c r="C241" s="37"/>
      <c r="D241" s="107" t="str">
        <f>A226</f>
        <v>Commission on Uniform State Laws</v>
      </c>
      <c r="E241" s="107"/>
      <c r="F241" s="53" t="s">
        <v>10</v>
      </c>
      <c r="G241" s="108" t="s">
        <v>137</v>
      </c>
      <c r="H241" s="108"/>
      <c r="I241" s="46"/>
      <c r="J241" s="37"/>
      <c r="K241" s="32"/>
    </row>
    <row r="242" spans="1:162" s="25" customFormat="1" ht="15.75" x14ac:dyDescent="0.2">
      <c r="A242" s="43"/>
      <c r="B242" s="37"/>
      <c r="C242" s="37"/>
      <c r="D242" s="81" t="s">
        <v>13</v>
      </c>
      <c r="E242" s="81"/>
      <c r="F242" s="54">
        <f>C231</f>
        <v>45550</v>
      </c>
      <c r="G242" s="82">
        <f>C235</f>
        <v>7570</v>
      </c>
      <c r="H242" s="82"/>
      <c r="I242" s="55" t="s">
        <v>130</v>
      </c>
      <c r="J242" s="37"/>
      <c r="K242" s="32"/>
    </row>
    <row r="243" spans="1:162" s="25" customFormat="1" ht="15.75" x14ac:dyDescent="0.2">
      <c r="A243" s="43"/>
      <c r="B243" s="37"/>
      <c r="C243" s="37"/>
      <c r="D243" s="81" t="s">
        <v>14</v>
      </c>
      <c r="E243" s="81"/>
      <c r="F243" s="56"/>
      <c r="G243" s="82"/>
      <c r="H243" s="82"/>
      <c r="I243" s="46"/>
      <c r="J243" s="37"/>
      <c r="K243" s="32"/>
    </row>
    <row r="244" spans="1:162" s="25" customFormat="1" ht="15.75" x14ac:dyDescent="0.2">
      <c r="A244" s="43"/>
      <c r="B244" s="37"/>
      <c r="C244" s="37"/>
      <c r="D244" s="37"/>
      <c r="E244" s="57" t="s">
        <v>11</v>
      </c>
      <c r="F244" s="54">
        <f>F235</f>
        <v>0</v>
      </c>
      <c r="G244" s="82">
        <f>G235</f>
        <v>0</v>
      </c>
      <c r="H244" s="82"/>
      <c r="I244" s="46"/>
      <c r="J244" s="37"/>
      <c r="K244" s="32"/>
    </row>
    <row r="245" spans="1:162" s="25" customFormat="1" ht="15.75" x14ac:dyDescent="0.2">
      <c r="A245" s="43"/>
      <c r="B245" s="37"/>
      <c r="C245" s="37"/>
      <c r="D245" s="56"/>
      <c r="E245" s="56" t="s">
        <v>12</v>
      </c>
      <c r="F245" s="54">
        <f>F239</f>
        <v>0</v>
      </c>
      <c r="G245" s="82">
        <f>G239</f>
        <v>0</v>
      </c>
      <c r="H245" s="82"/>
      <c r="I245" s="46"/>
      <c r="J245" s="37"/>
      <c r="K245" s="32"/>
    </row>
    <row r="246" spans="1:162" s="25" customFormat="1" ht="16.5" thickBot="1" x14ac:dyDescent="0.25">
      <c r="A246" s="43"/>
      <c r="B246" s="37"/>
      <c r="C246" s="37"/>
      <c r="D246" s="81" t="s">
        <v>15</v>
      </c>
      <c r="E246" s="81"/>
      <c r="F246" s="58">
        <f>J235</f>
        <v>0</v>
      </c>
      <c r="G246" s="83">
        <f>K235</f>
        <v>0</v>
      </c>
      <c r="H246" s="83"/>
      <c r="I246" s="46"/>
      <c r="J246" s="37"/>
      <c r="K246" s="32"/>
    </row>
    <row r="247" spans="1:162" s="25" customFormat="1" ht="16.5" thickBot="1" x14ac:dyDescent="0.25">
      <c r="A247" s="43"/>
      <c r="B247" s="37"/>
      <c r="C247" s="37"/>
      <c r="D247" s="84" t="s">
        <v>16</v>
      </c>
      <c r="E247" s="84"/>
      <c r="F247" s="59">
        <f>SUM(F242,F244:F246)</f>
        <v>45550</v>
      </c>
      <c r="G247" s="85">
        <f>SUM(G242,G244:G246)</f>
        <v>7570</v>
      </c>
      <c r="H247" s="85"/>
      <c r="I247" s="46"/>
      <c r="J247" s="37"/>
      <c r="K247" s="32"/>
    </row>
    <row r="248" spans="1:162" s="25" customFormat="1" ht="15.75" thickTop="1" x14ac:dyDescent="0.2">
      <c r="A248" s="43"/>
      <c r="B248" s="37"/>
      <c r="C248" s="37"/>
      <c r="D248" s="37"/>
      <c r="E248" s="37"/>
      <c r="F248" s="37"/>
      <c r="G248" s="37"/>
      <c r="H248" s="37"/>
      <c r="I248" s="46"/>
      <c r="J248" s="37"/>
      <c r="K248" s="32"/>
    </row>
    <row r="249" spans="1:162" s="25" customFormat="1" ht="15.75" thickBot="1" x14ac:dyDescent="0.25">
      <c r="A249" s="60"/>
      <c r="B249" s="61"/>
      <c r="C249" s="61"/>
      <c r="D249" s="61"/>
      <c r="E249" s="61"/>
      <c r="F249" s="61"/>
      <c r="G249" s="61"/>
      <c r="H249" s="61"/>
      <c r="I249" s="62"/>
      <c r="J249" s="61"/>
      <c r="K249" s="63"/>
    </row>
    <row r="250" spans="1:162" s="47" customFormat="1" ht="21" thickBot="1" x14ac:dyDescent="0.25">
      <c r="A250" s="93" t="s">
        <v>81</v>
      </c>
      <c r="B250" s="94"/>
      <c r="C250" s="94"/>
      <c r="D250" s="94"/>
      <c r="E250" s="94"/>
      <c r="F250" s="94"/>
      <c r="G250" s="94"/>
      <c r="H250" s="94"/>
      <c r="I250" s="94"/>
      <c r="J250" s="94"/>
      <c r="K250" s="9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c r="AM250" s="25"/>
      <c r="AN250" s="25"/>
      <c r="AO250" s="25"/>
      <c r="AP250" s="25"/>
      <c r="AQ250" s="25"/>
      <c r="AR250" s="25"/>
      <c r="AS250" s="25"/>
      <c r="AT250" s="25"/>
      <c r="AU250" s="25"/>
      <c r="AV250" s="25"/>
      <c r="AW250" s="25"/>
      <c r="AX250" s="25"/>
      <c r="AY250" s="25"/>
      <c r="AZ250" s="25"/>
      <c r="BA250" s="25"/>
      <c r="BB250" s="25"/>
      <c r="BC250" s="25"/>
      <c r="BD250" s="25"/>
      <c r="BE250" s="25"/>
      <c r="BF250" s="25"/>
      <c r="BG250" s="25"/>
      <c r="BH250" s="25"/>
      <c r="BI250" s="25"/>
      <c r="BJ250" s="25"/>
      <c r="BK250" s="25"/>
      <c r="BL250" s="25"/>
      <c r="BM250" s="25"/>
      <c r="BN250" s="25"/>
      <c r="BO250" s="25"/>
      <c r="BP250" s="25"/>
      <c r="BQ250" s="25"/>
      <c r="BR250" s="25"/>
      <c r="BS250" s="25"/>
      <c r="BT250" s="25"/>
      <c r="BU250" s="25"/>
      <c r="BV250" s="25"/>
      <c r="BW250" s="25"/>
      <c r="BX250" s="25"/>
      <c r="BY250" s="25"/>
      <c r="BZ250" s="25"/>
      <c r="CA250" s="25"/>
      <c r="CB250" s="25"/>
      <c r="CC250" s="25"/>
      <c r="CD250" s="25"/>
      <c r="CE250" s="25"/>
      <c r="CF250" s="25"/>
      <c r="CG250" s="25"/>
      <c r="CH250" s="25"/>
      <c r="CI250" s="25"/>
      <c r="CJ250" s="25"/>
      <c r="CK250" s="25"/>
      <c r="CL250" s="25"/>
      <c r="CM250" s="25"/>
      <c r="CN250" s="25"/>
      <c r="CO250" s="25"/>
      <c r="CP250" s="25"/>
      <c r="CQ250" s="25"/>
      <c r="CR250" s="25"/>
      <c r="CS250" s="25"/>
      <c r="CT250" s="25"/>
      <c r="CU250" s="25"/>
      <c r="CV250" s="25"/>
      <c r="CW250" s="25"/>
      <c r="CX250" s="25"/>
      <c r="CY250" s="25"/>
      <c r="CZ250" s="25"/>
      <c r="DA250" s="25"/>
      <c r="DB250" s="25"/>
      <c r="DC250" s="25"/>
      <c r="DD250" s="25"/>
      <c r="DE250" s="25"/>
      <c r="DF250" s="25"/>
      <c r="DG250" s="25"/>
      <c r="DH250" s="25"/>
      <c r="DI250" s="25"/>
      <c r="DJ250" s="25"/>
      <c r="DK250" s="25"/>
      <c r="DL250" s="25"/>
      <c r="DM250" s="25"/>
      <c r="DN250" s="25"/>
      <c r="DO250" s="25"/>
      <c r="DP250" s="25"/>
      <c r="DQ250" s="25"/>
      <c r="DR250" s="25"/>
      <c r="DS250" s="25"/>
      <c r="DT250" s="25"/>
      <c r="DU250" s="25"/>
      <c r="DV250" s="25"/>
      <c r="DW250" s="25"/>
      <c r="DX250" s="25"/>
      <c r="DY250" s="25"/>
      <c r="DZ250" s="25"/>
      <c r="EA250" s="25"/>
      <c r="EB250" s="25"/>
      <c r="EC250" s="25"/>
      <c r="ED250" s="25"/>
      <c r="EE250" s="25"/>
      <c r="EF250" s="25"/>
      <c r="EG250" s="25"/>
      <c r="EH250" s="25"/>
      <c r="EI250" s="25"/>
      <c r="EJ250" s="25"/>
      <c r="EK250" s="25"/>
      <c r="EL250" s="25"/>
      <c r="EM250" s="25"/>
      <c r="EN250" s="25"/>
      <c r="EO250" s="25"/>
      <c r="EP250" s="25"/>
      <c r="EQ250" s="25"/>
      <c r="ER250" s="25"/>
      <c r="ES250" s="25"/>
      <c r="ET250" s="25"/>
      <c r="EU250" s="25"/>
      <c r="EV250" s="25"/>
      <c r="EW250" s="25"/>
      <c r="EX250" s="25"/>
      <c r="EY250" s="25"/>
      <c r="EZ250" s="25"/>
      <c r="FA250" s="25"/>
      <c r="FB250" s="25"/>
      <c r="FC250" s="25"/>
      <c r="FD250" s="25"/>
      <c r="FE250" s="25"/>
      <c r="FF250" s="25"/>
    </row>
    <row r="251" spans="1:162" s="25" customFormat="1" ht="39.950000000000003" customHeight="1" thickBot="1" x14ac:dyDescent="0.25">
      <c r="A251" s="96" t="s">
        <v>0</v>
      </c>
      <c r="B251" s="97"/>
      <c r="C251" s="97"/>
      <c r="D251" s="96" t="s">
        <v>1</v>
      </c>
      <c r="E251" s="98"/>
      <c r="F251" s="98"/>
      <c r="G251" s="99"/>
      <c r="H251" s="96" t="s">
        <v>8</v>
      </c>
      <c r="I251" s="98"/>
      <c r="J251" s="98"/>
      <c r="K251" s="99"/>
    </row>
    <row r="252" spans="1:162" s="25" customFormat="1" ht="39.950000000000003" customHeight="1" thickBot="1" x14ac:dyDescent="0.25">
      <c r="A252" s="26" t="s">
        <v>2</v>
      </c>
      <c r="B252" s="27" t="s">
        <v>3</v>
      </c>
      <c r="C252" s="28" t="s">
        <v>5</v>
      </c>
      <c r="D252" s="30" t="s">
        <v>2</v>
      </c>
      <c r="E252" s="30" t="s">
        <v>3</v>
      </c>
      <c r="F252" s="29" t="s">
        <v>4</v>
      </c>
      <c r="G252" s="71" t="s">
        <v>134</v>
      </c>
      <c r="H252" s="30" t="s">
        <v>2</v>
      </c>
      <c r="I252" s="29" t="s">
        <v>3</v>
      </c>
      <c r="J252" s="29" t="s">
        <v>4</v>
      </c>
      <c r="K252" s="71" t="s">
        <v>134</v>
      </c>
    </row>
    <row r="253" spans="1:162" s="25" customFormat="1" ht="15" x14ac:dyDescent="0.2">
      <c r="A253" s="100" t="s">
        <v>6</v>
      </c>
      <c r="B253" s="101"/>
      <c r="C253" s="102"/>
      <c r="D253" s="31"/>
      <c r="E253" s="52"/>
      <c r="F253" s="34"/>
      <c r="G253" s="72"/>
      <c r="H253" s="31"/>
      <c r="I253" s="35"/>
      <c r="J253" s="34"/>
      <c r="K253" s="72"/>
    </row>
    <row r="254" spans="1:162" s="25" customFormat="1" ht="15.75" thickBot="1" x14ac:dyDescent="0.25">
      <c r="A254" s="39"/>
      <c r="B254" s="37"/>
      <c r="C254" s="42"/>
      <c r="D254" s="39"/>
      <c r="E254" s="32"/>
      <c r="F254" s="40"/>
      <c r="G254" s="73"/>
      <c r="H254" s="39"/>
      <c r="I254" s="41"/>
      <c r="J254" s="40"/>
      <c r="K254" s="73"/>
    </row>
    <row r="255" spans="1:162" s="25" customFormat="1" ht="15.75" x14ac:dyDescent="0.2">
      <c r="A255" s="103" t="s">
        <v>7</v>
      </c>
      <c r="B255" s="84"/>
      <c r="C255" s="38">
        <f>SUM(C254:C254)</f>
        <v>0</v>
      </c>
      <c r="D255" s="39"/>
      <c r="E255" s="32"/>
      <c r="F255" s="40"/>
      <c r="G255" s="73"/>
      <c r="H255" s="39"/>
      <c r="I255" s="41"/>
      <c r="J255" s="40"/>
      <c r="K255" s="73"/>
    </row>
    <row r="256" spans="1:162" s="25" customFormat="1" ht="15" x14ac:dyDescent="0.2">
      <c r="A256" s="43"/>
      <c r="B256" s="37"/>
      <c r="C256" s="37"/>
      <c r="D256" s="39"/>
      <c r="E256" s="32"/>
      <c r="F256" s="40"/>
      <c r="G256" s="73"/>
      <c r="H256" s="39"/>
      <c r="I256" s="41"/>
      <c r="J256" s="40"/>
      <c r="K256" s="73"/>
    </row>
    <row r="257" spans="1:11" s="25" customFormat="1" ht="15" x14ac:dyDescent="0.2">
      <c r="A257" s="100" t="s">
        <v>132</v>
      </c>
      <c r="B257" s="101"/>
      <c r="C257" s="101"/>
      <c r="D257" s="39"/>
      <c r="E257" s="32"/>
      <c r="F257" s="40"/>
      <c r="G257" s="73"/>
      <c r="H257" s="39"/>
      <c r="I257" s="41"/>
      <c r="J257" s="40"/>
      <c r="K257" s="73"/>
    </row>
    <row r="258" spans="1:11" s="25" customFormat="1" ht="15.75" thickBot="1" x14ac:dyDescent="0.25">
      <c r="A258" s="44"/>
      <c r="B258" s="37"/>
      <c r="C258" s="42"/>
      <c r="D258" s="39"/>
      <c r="E258" s="32"/>
      <c r="F258" s="45"/>
      <c r="G258" s="74"/>
      <c r="H258" s="39"/>
      <c r="I258" s="41"/>
      <c r="J258" s="45"/>
      <c r="K258" s="74"/>
    </row>
    <row r="259" spans="1:11" s="25" customFormat="1" ht="16.5" thickBot="1" x14ac:dyDescent="0.25">
      <c r="A259" s="104" t="s">
        <v>7</v>
      </c>
      <c r="B259" s="105"/>
      <c r="C259" s="42">
        <f>SUM(C258:C258)</f>
        <v>0</v>
      </c>
      <c r="D259" s="104" t="s">
        <v>7</v>
      </c>
      <c r="E259" s="106"/>
      <c r="F259" s="45">
        <f>SUM(F253:F258)</f>
        <v>0</v>
      </c>
      <c r="G259" s="74">
        <f>SUM(G253:G258)</f>
        <v>0</v>
      </c>
      <c r="H259" s="104" t="s">
        <v>7</v>
      </c>
      <c r="I259" s="106"/>
      <c r="J259" s="45">
        <f>SUM(J253:J258)</f>
        <v>0</v>
      </c>
      <c r="K259" s="74">
        <f>SUM(K253:K258)</f>
        <v>0</v>
      </c>
    </row>
    <row r="260" spans="1:11" s="25" customFormat="1" ht="39.950000000000003" customHeight="1" thickBot="1" x14ac:dyDescent="0.25">
      <c r="A260" s="43"/>
      <c r="B260" s="37"/>
      <c r="C260" s="37"/>
      <c r="D260" s="96" t="s">
        <v>9</v>
      </c>
      <c r="E260" s="98"/>
      <c r="F260" s="98"/>
      <c r="G260" s="99"/>
      <c r="H260" s="37"/>
      <c r="I260" s="46"/>
      <c r="J260" s="37"/>
      <c r="K260" s="32"/>
    </row>
    <row r="261" spans="1:11" s="25" customFormat="1" ht="30.75" thickBot="1" x14ac:dyDescent="0.25">
      <c r="A261" s="43"/>
      <c r="B261" s="37"/>
      <c r="C261" s="37"/>
      <c r="D261" s="30" t="s">
        <v>2</v>
      </c>
      <c r="E261" s="30" t="s">
        <v>3</v>
      </c>
      <c r="F261" s="29" t="s">
        <v>4</v>
      </c>
      <c r="G261" s="71" t="s">
        <v>134</v>
      </c>
      <c r="H261" s="37"/>
      <c r="I261" s="46"/>
      <c r="J261" s="37"/>
      <c r="K261" s="32"/>
    </row>
    <row r="262" spans="1:11" s="25" customFormat="1" ht="15" x14ac:dyDescent="0.2">
      <c r="A262" s="43"/>
      <c r="B262" s="37"/>
      <c r="C262" s="37"/>
      <c r="D262" s="31">
        <v>2360</v>
      </c>
      <c r="E262" s="52" t="s">
        <v>115</v>
      </c>
      <c r="F262" s="34">
        <v>61057808</v>
      </c>
      <c r="G262" s="72">
        <v>461442</v>
      </c>
      <c r="H262" s="37"/>
      <c r="I262" s="46"/>
      <c r="J262" s="37"/>
      <c r="K262" s="32"/>
    </row>
    <row r="263" spans="1:11" s="25" customFormat="1" ht="15" x14ac:dyDescent="0.2">
      <c r="A263" s="43"/>
      <c r="B263" s="37"/>
      <c r="C263" s="37"/>
      <c r="D263" s="39">
        <v>2361</v>
      </c>
      <c r="E263" s="32" t="s">
        <v>116</v>
      </c>
      <c r="F263" s="40">
        <v>2094800</v>
      </c>
      <c r="G263" s="73">
        <v>286517</v>
      </c>
      <c r="H263" s="37"/>
      <c r="I263" s="46"/>
      <c r="J263" s="37"/>
      <c r="K263" s="32"/>
    </row>
    <row r="264" spans="1:11" s="25" customFormat="1" ht="15" x14ac:dyDescent="0.2">
      <c r="A264" s="43"/>
      <c r="B264" s="37"/>
      <c r="C264" s="37"/>
      <c r="D264" s="39">
        <v>2362</v>
      </c>
      <c r="E264" s="32" t="s">
        <v>117</v>
      </c>
      <c r="F264" s="40">
        <v>740000</v>
      </c>
      <c r="G264" s="73">
        <v>60052</v>
      </c>
      <c r="H264" s="37"/>
      <c r="I264" s="46"/>
      <c r="J264" s="37"/>
      <c r="K264" s="32"/>
    </row>
    <row r="265" spans="1:11" s="25" customFormat="1" ht="15" x14ac:dyDescent="0.2">
      <c r="A265" s="43"/>
      <c r="B265" s="37"/>
      <c r="C265" s="37"/>
      <c r="D265" s="39">
        <v>2363</v>
      </c>
      <c r="E265" s="32" t="s">
        <v>118</v>
      </c>
      <c r="F265" s="40">
        <v>39924169</v>
      </c>
      <c r="G265" s="73">
        <v>598926</v>
      </c>
      <c r="H265" s="37"/>
      <c r="I265" s="46"/>
      <c r="J265" s="37"/>
      <c r="K265" s="32"/>
    </row>
    <row r="266" spans="1:11" s="25" customFormat="1" ht="15" x14ac:dyDescent="0.2">
      <c r="A266" s="43"/>
      <c r="B266" s="37"/>
      <c r="C266" s="37"/>
      <c r="D266" s="39">
        <v>2367</v>
      </c>
      <c r="E266" s="32" t="s">
        <v>119</v>
      </c>
      <c r="F266" s="40">
        <v>3100000</v>
      </c>
      <c r="G266" s="73">
        <v>3257526</v>
      </c>
      <c r="H266" s="37"/>
      <c r="I266" s="46"/>
      <c r="J266" s="37"/>
      <c r="K266" s="32"/>
    </row>
    <row r="267" spans="1:11" s="25" customFormat="1" ht="15" x14ac:dyDescent="0.2">
      <c r="A267" s="43"/>
      <c r="B267" s="37"/>
      <c r="C267" s="37"/>
      <c r="D267" s="39">
        <v>2371</v>
      </c>
      <c r="E267" s="32" t="s">
        <v>120</v>
      </c>
      <c r="F267" s="40">
        <v>2160541</v>
      </c>
      <c r="G267" s="73">
        <v>20554</v>
      </c>
      <c r="H267" s="37"/>
      <c r="I267" s="46"/>
      <c r="J267" s="37"/>
      <c r="K267" s="32"/>
    </row>
    <row r="268" spans="1:11" s="25" customFormat="1" ht="15.75" thickBot="1" x14ac:dyDescent="0.25">
      <c r="A268" s="43"/>
      <c r="B268" s="37"/>
      <c r="C268" s="37"/>
      <c r="D268" s="39" t="s">
        <v>130</v>
      </c>
      <c r="E268" s="32" t="s">
        <v>130</v>
      </c>
      <c r="F268" s="40"/>
      <c r="G268" s="73"/>
      <c r="H268" s="37"/>
      <c r="I268" s="46"/>
      <c r="J268" s="37"/>
      <c r="K268" s="32"/>
    </row>
    <row r="269" spans="1:11" s="25" customFormat="1" ht="15.75" thickBot="1" x14ac:dyDescent="0.25">
      <c r="A269" s="43"/>
      <c r="B269" s="37"/>
      <c r="C269" s="37"/>
      <c r="D269" s="39" t="s">
        <v>7</v>
      </c>
      <c r="E269" s="32"/>
      <c r="F269" s="48">
        <f>SUM(F262:F268)</f>
        <v>109077318</v>
      </c>
      <c r="G269" s="75">
        <f>SUM(G262:G268)</f>
        <v>4685017</v>
      </c>
      <c r="H269" s="37"/>
      <c r="I269" s="46"/>
      <c r="J269" s="37"/>
      <c r="K269" s="32"/>
    </row>
    <row r="270" spans="1:11" s="25" customFormat="1" ht="15" x14ac:dyDescent="0.2">
      <c r="A270" s="49"/>
      <c r="B270" s="50"/>
      <c r="C270" s="50"/>
      <c r="D270" s="50"/>
      <c r="E270" s="50"/>
      <c r="F270" s="50"/>
      <c r="G270" s="50"/>
      <c r="H270" s="50"/>
      <c r="I270" s="51"/>
      <c r="J270" s="50"/>
      <c r="K270" s="52"/>
    </row>
    <row r="271" spans="1:11" s="25" customFormat="1" ht="40.5" customHeight="1" x14ac:dyDescent="0.2">
      <c r="A271" s="43"/>
      <c r="B271" s="37"/>
      <c r="C271" s="37"/>
      <c r="D271" s="107" t="str">
        <f>A250</f>
        <v>Board of Risk and Insurance Management</v>
      </c>
      <c r="E271" s="107"/>
      <c r="F271" s="53" t="s">
        <v>10</v>
      </c>
      <c r="G271" s="108" t="s">
        <v>137</v>
      </c>
      <c r="H271" s="108"/>
      <c r="I271" s="46"/>
      <c r="J271" s="37"/>
      <c r="K271" s="32"/>
    </row>
    <row r="272" spans="1:11" s="25" customFormat="1" ht="15.75" x14ac:dyDescent="0.2">
      <c r="A272" s="43"/>
      <c r="B272" s="37"/>
      <c r="C272" s="37"/>
      <c r="D272" s="81" t="s">
        <v>13</v>
      </c>
      <c r="E272" s="81"/>
      <c r="F272" s="54">
        <f>C255</f>
        <v>0</v>
      </c>
      <c r="G272" s="82">
        <f>C259</f>
        <v>0</v>
      </c>
      <c r="H272" s="82"/>
      <c r="I272" s="46"/>
      <c r="J272" s="37"/>
      <c r="K272" s="32"/>
    </row>
    <row r="273" spans="1:162" s="25" customFormat="1" ht="15.75" x14ac:dyDescent="0.2">
      <c r="A273" s="43"/>
      <c r="B273" s="37"/>
      <c r="C273" s="37"/>
      <c r="D273" s="81" t="s">
        <v>14</v>
      </c>
      <c r="E273" s="81"/>
      <c r="F273" s="56"/>
      <c r="G273" s="82"/>
      <c r="H273" s="82"/>
      <c r="I273" s="46"/>
      <c r="J273" s="37"/>
      <c r="K273" s="32"/>
    </row>
    <row r="274" spans="1:162" s="25" customFormat="1" ht="15.75" x14ac:dyDescent="0.2">
      <c r="A274" s="43"/>
      <c r="B274" s="37"/>
      <c r="C274" s="37"/>
      <c r="D274" s="37"/>
      <c r="E274" s="57" t="s">
        <v>11</v>
      </c>
      <c r="F274" s="54">
        <f>F259</f>
        <v>0</v>
      </c>
      <c r="G274" s="82">
        <f>G259</f>
        <v>0</v>
      </c>
      <c r="H274" s="82"/>
      <c r="I274" s="46"/>
      <c r="J274" s="37"/>
      <c r="K274" s="32"/>
    </row>
    <row r="275" spans="1:162" s="25" customFormat="1" ht="15.75" x14ac:dyDescent="0.2">
      <c r="A275" s="43"/>
      <c r="B275" s="37"/>
      <c r="C275" s="37"/>
      <c r="D275" s="56"/>
      <c r="E275" s="56" t="s">
        <v>12</v>
      </c>
      <c r="F275" s="54">
        <f>F269</f>
        <v>109077318</v>
      </c>
      <c r="G275" s="82">
        <f>G269</f>
        <v>4685017</v>
      </c>
      <c r="H275" s="82"/>
      <c r="I275" s="46"/>
      <c r="J275" s="37"/>
      <c r="K275" s="32"/>
    </row>
    <row r="276" spans="1:162" s="25" customFormat="1" ht="16.5" thickBot="1" x14ac:dyDescent="0.25">
      <c r="A276" s="43"/>
      <c r="B276" s="37"/>
      <c r="C276" s="37"/>
      <c r="D276" s="81" t="s">
        <v>15</v>
      </c>
      <c r="E276" s="81"/>
      <c r="F276" s="58">
        <f>J259</f>
        <v>0</v>
      </c>
      <c r="G276" s="83">
        <f>K259</f>
        <v>0</v>
      </c>
      <c r="H276" s="83"/>
      <c r="I276" s="46"/>
      <c r="J276" s="37"/>
      <c r="K276" s="32"/>
    </row>
    <row r="277" spans="1:162" s="25" customFormat="1" ht="16.5" thickBot="1" x14ac:dyDescent="0.25">
      <c r="A277" s="43"/>
      <c r="B277" s="37"/>
      <c r="C277" s="37"/>
      <c r="D277" s="84" t="s">
        <v>16</v>
      </c>
      <c r="E277" s="84"/>
      <c r="F277" s="59">
        <f>SUM(F272,F274:F276)</f>
        <v>109077318</v>
      </c>
      <c r="G277" s="85">
        <f>SUM(G272,G274:G276)</f>
        <v>4685017</v>
      </c>
      <c r="H277" s="85"/>
      <c r="I277" s="46"/>
      <c r="J277" s="37"/>
      <c r="K277" s="32"/>
    </row>
    <row r="278" spans="1:162" s="25" customFormat="1" ht="15.75" thickTop="1" x14ac:dyDescent="0.2">
      <c r="A278" s="43"/>
      <c r="B278" s="37"/>
      <c r="C278" s="37"/>
      <c r="D278" s="37"/>
      <c r="E278" s="37"/>
      <c r="F278" s="37"/>
      <c r="G278" s="37"/>
      <c r="H278" s="37"/>
      <c r="I278" s="46"/>
      <c r="J278" s="37"/>
      <c r="K278" s="32"/>
    </row>
    <row r="279" spans="1:162" s="25" customFormat="1" ht="15.75" thickBot="1" x14ac:dyDescent="0.25">
      <c r="A279" s="60"/>
      <c r="B279" s="61"/>
      <c r="C279" s="61"/>
      <c r="D279" s="61"/>
      <c r="E279" s="61"/>
      <c r="F279" s="61"/>
      <c r="G279" s="61"/>
      <c r="H279" s="61"/>
      <c r="I279" s="62"/>
      <c r="J279" s="61"/>
      <c r="K279" s="63"/>
    </row>
    <row r="280" spans="1:162" s="47" customFormat="1" ht="21" thickBot="1" x14ac:dyDescent="0.25">
      <c r="A280" s="93" t="s">
        <v>82</v>
      </c>
      <c r="B280" s="94"/>
      <c r="C280" s="94"/>
      <c r="D280" s="94"/>
      <c r="E280" s="94"/>
      <c r="F280" s="94"/>
      <c r="G280" s="94"/>
      <c r="H280" s="94"/>
      <c r="I280" s="94"/>
      <c r="J280" s="94"/>
      <c r="K280" s="9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5"/>
      <c r="AM280" s="25"/>
      <c r="AN280" s="25"/>
      <c r="AO280" s="25"/>
      <c r="AP280" s="25"/>
      <c r="AQ280" s="25"/>
      <c r="AR280" s="25"/>
      <c r="AS280" s="25"/>
      <c r="AT280" s="25"/>
      <c r="AU280" s="25"/>
      <c r="AV280" s="25"/>
      <c r="AW280" s="25"/>
      <c r="AX280" s="25"/>
      <c r="AY280" s="25"/>
      <c r="AZ280" s="25"/>
      <c r="BA280" s="25"/>
      <c r="BB280" s="25"/>
      <c r="BC280" s="25"/>
      <c r="BD280" s="25"/>
      <c r="BE280" s="25"/>
      <c r="BF280" s="25"/>
      <c r="BG280" s="25"/>
      <c r="BH280" s="25"/>
      <c r="BI280" s="25"/>
      <c r="BJ280" s="25"/>
      <c r="BK280" s="25"/>
      <c r="BL280" s="25"/>
      <c r="BM280" s="25"/>
      <c r="BN280" s="25"/>
      <c r="BO280" s="25"/>
      <c r="BP280" s="25"/>
      <c r="BQ280" s="25"/>
      <c r="BR280" s="25"/>
      <c r="BS280" s="25"/>
      <c r="BT280" s="25"/>
      <c r="BU280" s="25"/>
      <c r="BV280" s="25"/>
      <c r="BW280" s="25"/>
      <c r="BX280" s="25"/>
      <c r="BY280" s="25"/>
      <c r="BZ280" s="25"/>
      <c r="CA280" s="25"/>
      <c r="CB280" s="25"/>
      <c r="CC280" s="25"/>
      <c r="CD280" s="25"/>
      <c r="CE280" s="25"/>
      <c r="CF280" s="25"/>
      <c r="CG280" s="25"/>
      <c r="CH280" s="25"/>
      <c r="CI280" s="25"/>
      <c r="CJ280" s="25"/>
      <c r="CK280" s="25"/>
      <c r="CL280" s="25"/>
      <c r="CM280" s="25"/>
      <c r="CN280" s="25"/>
      <c r="CO280" s="25"/>
      <c r="CP280" s="25"/>
      <c r="CQ280" s="25"/>
      <c r="CR280" s="25"/>
      <c r="CS280" s="25"/>
      <c r="CT280" s="25"/>
      <c r="CU280" s="25"/>
      <c r="CV280" s="25"/>
      <c r="CW280" s="25"/>
      <c r="CX280" s="25"/>
      <c r="CY280" s="25"/>
      <c r="CZ280" s="25"/>
      <c r="DA280" s="25"/>
      <c r="DB280" s="25"/>
      <c r="DC280" s="25"/>
      <c r="DD280" s="25"/>
      <c r="DE280" s="25"/>
      <c r="DF280" s="25"/>
      <c r="DG280" s="25"/>
      <c r="DH280" s="25"/>
      <c r="DI280" s="25"/>
      <c r="DJ280" s="25"/>
      <c r="DK280" s="25"/>
      <c r="DL280" s="25"/>
      <c r="DM280" s="25"/>
      <c r="DN280" s="25"/>
      <c r="DO280" s="25"/>
      <c r="DP280" s="25"/>
      <c r="DQ280" s="25"/>
      <c r="DR280" s="25"/>
      <c r="DS280" s="25"/>
      <c r="DT280" s="25"/>
      <c r="DU280" s="25"/>
      <c r="DV280" s="25"/>
      <c r="DW280" s="25"/>
      <c r="DX280" s="25"/>
      <c r="DY280" s="25"/>
      <c r="DZ280" s="25"/>
      <c r="EA280" s="25"/>
      <c r="EB280" s="25"/>
      <c r="EC280" s="25"/>
      <c r="ED280" s="25"/>
      <c r="EE280" s="25"/>
      <c r="EF280" s="25"/>
      <c r="EG280" s="25"/>
      <c r="EH280" s="25"/>
      <c r="EI280" s="25"/>
      <c r="EJ280" s="25"/>
      <c r="EK280" s="25"/>
      <c r="EL280" s="25"/>
      <c r="EM280" s="25"/>
      <c r="EN280" s="25"/>
      <c r="EO280" s="25"/>
      <c r="EP280" s="25"/>
      <c r="EQ280" s="25"/>
      <c r="ER280" s="25"/>
      <c r="ES280" s="25"/>
      <c r="ET280" s="25"/>
      <c r="EU280" s="25"/>
      <c r="EV280" s="25"/>
      <c r="EW280" s="25"/>
      <c r="EX280" s="25"/>
      <c r="EY280" s="25"/>
      <c r="EZ280" s="25"/>
      <c r="FA280" s="25"/>
      <c r="FB280" s="25"/>
      <c r="FC280" s="25"/>
      <c r="FD280" s="25"/>
      <c r="FE280" s="25"/>
      <c r="FF280" s="25"/>
    </row>
    <row r="281" spans="1:162" s="25" customFormat="1" ht="39.950000000000003" customHeight="1" thickBot="1" x14ac:dyDescent="0.25">
      <c r="A281" s="96" t="s">
        <v>0</v>
      </c>
      <c r="B281" s="97"/>
      <c r="C281" s="97"/>
      <c r="D281" s="96" t="s">
        <v>1</v>
      </c>
      <c r="E281" s="98"/>
      <c r="F281" s="98"/>
      <c r="G281" s="99"/>
      <c r="H281" s="96" t="s">
        <v>8</v>
      </c>
      <c r="I281" s="98"/>
      <c r="J281" s="98"/>
      <c r="K281" s="99"/>
    </row>
    <row r="282" spans="1:162" s="25" customFormat="1" ht="39.950000000000003" customHeight="1" thickBot="1" x14ac:dyDescent="0.25">
      <c r="A282" s="26" t="s">
        <v>2</v>
      </c>
      <c r="B282" s="27" t="s">
        <v>3</v>
      </c>
      <c r="C282" s="28" t="s">
        <v>5</v>
      </c>
      <c r="D282" s="30" t="s">
        <v>2</v>
      </c>
      <c r="E282" s="30" t="s">
        <v>3</v>
      </c>
      <c r="F282" s="29" t="s">
        <v>4</v>
      </c>
      <c r="G282" s="71" t="s">
        <v>134</v>
      </c>
      <c r="H282" s="30" t="s">
        <v>2</v>
      </c>
      <c r="I282" s="29" t="s">
        <v>3</v>
      </c>
      <c r="J282" s="29" t="s">
        <v>4</v>
      </c>
      <c r="K282" s="71" t="s">
        <v>134</v>
      </c>
    </row>
    <row r="283" spans="1:162" s="25" customFormat="1" ht="15" x14ac:dyDescent="0.2">
      <c r="A283" s="100" t="s">
        <v>6</v>
      </c>
      <c r="B283" s="101"/>
      <c r="C283" s="102"/>
      <c r="D283" s="31"/>
      <c r="E283" s="52"/>
      <c r="F283" s="34"/>
      <c r="G283" s="72"/>
      <c r="H283" s="31"/>
      <c r="I283" s="35"/>
      <c r="J283" s="34"/>
      <c r="K283" s="72"/>
    </row>
    <row r="284" spans="1:162" s="25" customFormat="1" ht="15.75" thickBot="1" x14ac:dyDescent="0.25">
      <c r="A284" s="36" t="s">
        <v>83</v>
      </c>
      <c r="B284" s="37" t="s">
        <v>84</v>
      </c>
      <c r="C284" s="42">
        <v>1124712</v>
      </c>
      <c r="D284" s="39"/>
      <c r="E284" s="32"/>
      <c r="F284" s="40"/>
      <c r="G284" s="73"/>
      <c r="H284" s="39"/>
      <c r="I284" s="41"/>
      <c r="J284" s="40"/>
      <c r="K284" s="73"/>
    </row>
    <row r="285" spans="1:162" s="25" customFormat="1" ht="15.75" x14ac:dyDescent="0.2">
      <c r="A285" s="103" t="s">
        <v>7</v>
      </c>
      <c r="B285" s="84"/>
      <c r="C285" s="38">
        <f>SUM(C284:C284)</f>
        <v>1124712</v>
      </c>
      <c r="D285" s="39"/>
      <c r="E285" s="32"/>
      <c r="F285" s="40"/>
      <c r="G285" s="73"/>
      <c r="H285" s="39"/>
      <c r="I285" s="41"/>
      <c r="J285" s="40"/>
      <c r="K285" s="73"/>
    </row>
    <row r="286" spans="1:162" s="25" customFormat="1" ht="15" x14ac:dyDescent="0.2">
      <c r="A286" s="43"/>
      <c r="B286" s="37"/>
      <c r="C286" s="37"/>
      <c r="D286" s="39"/>
      <c r="E286" s="32"/>
      <c r="F286" s="40"/>
      <c r="G286" s="73"/>
      <c r="H286" s="39"/>
      <c r="I286" s="41"/>
      <c r="J286" s="40"/>
      <c r="K286" s="73"/>
    </row>
    <row r="287" spans="1:162" s="25" customFormat="1" ht="15" x14ac:dyDescent="0.2">
      <c r="A287" s="100" t="s">
        <v>132</v>
      </c>
      <c r="B287" s="101"/>
      <c r="C287" s="101"/>
      <c r="D287" s="39"/>
      <c r="E287" s="32"/>
      <c r="F287" s="40"/>
      <c r="G287" s="73"/>
      <c r="H287" s="39"/>
      <c r="I287" s="41"/>
      <c r="J287" s="40"/>
      <c r="K287" s="73"/>
    </row>
    <row r="288" spans="1:162" s="25" customFormat="1" ht="15" x14ac:dyDescent="0.2">
      <c r="A288" s="44"/>
      <c r="B288" s="37"/>
      <c r="C288" s="38"/>
      <c r="D288" s="39"/>
      <c r="E288" s="32"/>
      <c r="F288" s="40"/>
      <c r="G288" s="73"/>
      <c r="H288" s="39"/>
      <c r="I288" s="41"/>
      <c r="J288" s="40"/>
      <c r="K288" s="73"/>
    </row>
    <row r="289" spans="1:11" s="25" customFormat="1" ht="15.75" thickBot="1" x14ac:dyDescent="0.25">
      <c r="A289" s="44"/>
      <c r="B289" s="37"/>
      <c r="C289" s="42">
        <v>584876</v>
      </c>
      <c r="D289" s="39"/>
      <c r="E289" s="32"/>
      <c r="F289" s="45"/>
      <c r="G289" s="74"/>
      <c r="H289" s="39"/>
      <c r="I289" s="41"/>
      <c r="J289" s="45"/>
      <c r="K289" s="74"/>
    </row>
    <row r="290" spans="1:11" s="25" customFormat="1" ht="16.5" thickBot="1" x14ac:dyDescent="0.25">
      <c r="A290" s="104" t="s">
        <v>7</v>
      </c>
      <c r="B290" s="105"/>
      <c r="C290" s="42">
        <f>SUM(C288:C289)</f>
        <v>584876</v>
      </c>
      <c r="D290" s="104" t="s">
        <v>7</v>
      </c>
      <c r="E290" s="106"/>
      <c r="F290" s="45">
        <f>SUM(F283:F289)</f>
        <v>0</v>
      </c>
      <c r="G290" s="74">
        <f>SUM(G283:G289)</f>
        <v>0</v>
      </c>
      <c r="H290" s="104" t="s">
        <v>7</v>
      </c>
      <c r="I290" s="106"/>
      <c r="J290" s="45">
        <f>SUM(J283:J289)</f>
        <v>0</v>
      </c>
      <c r="K290" s="74">
        <f>SUM(K283:K289)</f>
        <v>0</v>
      </c>
    </row>
    <row r="291" spans="1:11" s="25" customFormat="1" ht="39.950000000000003" customHeight="1" thickBot="1" x14ac:dyDescent="0.25">
      <c r="A291" s="43"/>
      <c r="B291" s="37"/>
      <c r="C291" s="37"/>
      <c r="D291" s="96" t="s">
        <v>9</v>
      </c>
      <c r="E291" s="98"/>
      <c r="F291" s="98"/>
      <c r="G291" s="99"/>
      <c r="H291" s="37"/>
      <c r="I291" s="46"/>
      <c r="J291" s="37"/>
      <c r="K291" s="32"/>
    </row>
    <row r="292" spans="1:11" s="25" customFormat="1" ht="30.75" thickBot="1" x14ac:dyDescent="0.25">
      <c r="A292" s="43"/>
      <c r="B292" s="37"/>
      <c r="C292" s="37"/>
      <c r="D292" s="30" t="s">
        <v>2</v>
      </c>
      <c r="E292" s="30" t="s">
        <v>3</v>
      </c>
      <c r="F292" s="29" t="s">
        <v>4</v>
      </c>
      <c r="G292" s="71" t="s">
        <v>134</v>
      </c>
      <c r="H292" s="37"/>
      <c r="I292" s="46"/>
      <c r="J292" s="37"/>
      <c r="K292" s="32"/>
    </row>
    <row r="293" spans="1:11" s="25" customFormat="1" ht="15" x14ac:dyDescent="0.2">
      <c r="A293" s="43"/>
      <c r="B293" s="37"/>
      <c r="C293" s="37"/>
      <c r="D293" s="31"/>
      <c r="E293" s="52"/>
      <c r="F293" s="34"/>
      <c r="G293" s="72"/>
      <c r="H293" s="37"/>
      <c r="I293" s="46"/>
      <c r="J293" s="37"/>
      <c r="K293" s="32"/>
    </row>
    <row r="294" spans="1:11" s="25" customFormat="1" ht="15.75" thickBot="1" x14ac:dyDescent="0.25">
      <c r="A294" s="43"/>
      <c r="B294" s="37"/>
      <c r="C294" s="37"/>
      <c r="D294" s="39"/>
      <c r="E294" s="32"/>
      <c r="F294" s="40"/>
      <c r="G294" s="73"/>
      <c r="H294" s="37"/>
      <c r="I294" s="46"/>
      <c r="J294" s="37"/>
      <c r="K294" s="32"/>
    </row>
    <row r="295" spans="1:11" s="25" customFormat="1" ht="15.75" thickBot="1" x14ac:dyDescent="0.25">
      <c r="A295" s="43"/>
      <c r="B295" s="37"/>
      <c r="C295" s="37"/>
      <c r="D295" s="39" t="s">
        <v>7</v>
      </c>
      <c r="E295" s="32"/>
      <c r="F295" s="48">
        <f>SUM(F293:F294)</f>
        <v>0</v>
      </c>
      <c r="G295" s="75">
        <f>SUM(G293:G294)</f>
        <v>0</v>
      </c>
      <c r="H295" s="37"/>
      <c r="I295" s="46"/>
      <c r="J295" s="37"/>
      <c r="K295" s="32"/>
    </row>
    <row r="296" spans="1:11" s="25" customFormat="1" ht="15" x14ac:dyDescent="0.2">
      <c r="A296" s="49"/>
      <c r="B296" s="50"/>
      <c r="C296" s="50"/>
      <c r="D296" s="50"/>
      <c r="E296" s="50"/>
      <c r="F296" s="50"/>
      <c r="G296" s="50"/>
      <c r="H296" s="50"/>
      <c r="I296" s="51"/>
      <c r="J296" s="50"/>
      <c r="K296" s="52"/>
    </row>
    <row r="297" spans="1:11" s="25" customFormat="1" ht="40.5" customHeight="1" x14ac:dyDescent="0.2">
      <c r="A297" s="43"/>
      <c r="B297" s="37"/>
      <c r="C297" s="37"/>
      <c r="D297" s="107" t="str">
        <f>A280</f>
        <v>Public Employees Grievance Board</v>
      </c>
      <c r="E297" s="107"/>
      <c r="F297" s="53" t="s">
        <v>10</v>
      </c>
      <c r="G297" s="108" t="s">
        <v>137</v>
      </c>
      <c r="H297" s="108"/>
      <c r="I297" s="46"/>
      <c r="J297" s="37"/>
      <c r="K297" s="32"/>
    </row>
    <row r="298" spans="1:11" s="25" customFormat="1" ht="15.75" x14ac:dyDescent="0.2">
      <c r="A298" s="43"/>
      <c r="B298" s="37"/>
      <c r="C298" s="37"/>
      <c r="D298" s="81" t="s">
        <v>13</v>
      </c>
      <c r="E298" s="81"/>
      <c r="F298" s="54">
        <f>C285</f>
        <v>1124712</v>
      </c>
      <c r="G298" s="82">
        <f>C290</f>
        <v>584876</v>
      </c>
      <c r="H298" s="82"/>
      <c r="I298" s="55" t="s">
        <v>130</v>
      </c>
      <c r="J298" s="37"/>
      <c r="K298" s="32"/>
    </row>
    <row r="299" spans="1:11" s="25" customFormat="1" ht="15.75" x14ac:dyDescent="0.2">
      <c r="A299" s="43"/>
      <c r="B299" s="37"/>
      <c r="C299" s="37"/>
      <c r="D299" s="81" t="s">
        <v>14</v>
      </c>
      <c r="E299" s="81"/>
      <c r="F299" s="56"/>
      <c r="G299" s="82"/>
      <c r="H299" s="82"/>
      <c r="I299" s="46"/>
      <c r="J299" s="37"/>
      <c r="K299" s="32"/>
    </row>
    <row r="300" spans="1:11" s="25" customFormat="1" ht="15.75" x14ac:dyDescent="0.2">
      <c r="A300" s="43"/>
      <c r="B300" s="37"/>
      <c r="C300" s="37"/>
      <c r="D300" s="37"/>
      <c r="E300" s="57" t="s">
        <v>11</v>
      </c>
      <c r="F300" s="54">
        <f>F290</f>
        <v>0</v>
      </c>
      <c r="G300" s="82">
        <f>G290</f>
        <v>0</v>
      </c>
      <c r="H300" s="82"/>
      <c r="I300" s="46"/>
      <c r="J300" s="37"/>
      <c r="K300" s="32"/>
    </row>
    <row r="301" spans="1:11" s="25" customFormat="1" ht="15.75" x14ac:dyDescent="0.2">
      <c r="A301" s="43"/>
      <c r="B301" s="37"/>
      <c r="C301" s="37"/>
      <c r="D301" s="56"/>
      <c r="E301" s="56" t="s">
        <v>12</v>
      </c>
      <c r="F301" s="54">
        <f>F295</f>
        <v>0</v>
      </c>
      <c r="G301" s="82">
        <f>G295</f>
        <v>0</v>
      </c>
      <c r="H301" s="82"/>
      <c r="I301" s="46"/>
      <c r="J301" s="37"/>
      <c r="K301" s="32"/>
    </row>
    <row r="302" spans="1:11" s="25" customFormat="1" ht="16.5" thickBot="1" x14ac:dyDescent="0.25">
      <c r="A302" s="43"/>
      <c r="B302" s="37"/>
      <c r="C302" s="37"/>
      <c r="D302" s="81" t="s">
        <v>15</v>
      </c>
      <c r="E302" s="81"/>
      <c r="F302" s="58">
        <f>J290</f>
        <v>0</v>
      </c>
      <c r="G302" s="83">
        <f>K290</f>
        <v>0</v>
      </c>
      <c r="H302" s="83"/>
      <c r="I302" s="46"/>
      <c r="J302" s="37"/>
      <c r="K302" s="32"/>
    </row>
    <row r="303" spans="1:11" s="25" customFormat="1" ht="16.5" thickBot="1" x14ac:dyDescent="0.25">
      <c r="A303" s="43"/>
      <c r="B303" s="37"/>
      <c r="C303" s="37"/>
      <c r="D303" s="84" t="s">
        <v>16</v>
      </c>
      <c r="E303" s="84"/>
      <c r="F303" s="59">
        <f>SUM(F298,F300:F302)</f>
        <v>1124712</v>
      </c>
      <c r="G303" s="85">
        <f>SUM(G298,G300:G302)</f>
        <v>584876</v>
      </c>
      <c r="H303" s="85"/>
      <c r="I303" s="46"/>
      <c r="J303" s="37"/>
      <c r="K303" s="32"/>
    </row>
    <row r="304" spans="1:11" s="25" customFormat="1" ht="15.75" thickTop="1" x14ac:dyDescent="0.2">
      <c r="A304" s="43"/>
      <c r="B304" s="37"/>
      <c r="C304" s="37"/>
      <c r="D304" s="37"/>
      <c r="E304" s="37"/>
      <c r="F304" s="37"/>
      <c r="G304" s="37"/>
      <c r="H304" s="37"/>
      <c r="I304" s="46"/>
      <c r="J304" s="37"/>
      <c r="K304" s="32"/>
    </row>
    <row r="305" spans="1:162" s="25" customFormat="1" ht="15.75" thickBot="1" x14ac:dyDescent="0.25">
      <c r="A305" s="60"/>
      <c r="B305" s="61"/>
      <c r="C305" s="61"/>
      <c r="D305" s="61"/>
      <c r="E305" s="61"/>
      <c r="F305" s="61"/>
      <c r="G305" s="61"/>
      <c r="H305" s="61"/>
      <c r="I305" s="62"/>
      <c r="J305" s="61"/>
      <c r="K305" s="63"/>
    </row>
    <row r="306" spans="1:162" s="47" customFormat="1" ht="21" thickBot="1" x14ac:dyDescent="0.25">
      <c r="A306" s="93" t="s">
        <v>85</v>
      </c>
      <c r="B306" s="94"/>
      <c r="C306" s="94"/>
      <c r="D306" s="94"/>
      <c r="E306" s="94"/>
      <c r="F306" s="94"/>
      <c r="G306" s="94"/>
      <c r="H306" s="94"/>
      <c r="I306" s="94"/>
      <c r="J306" s="94"/>
      <c r="K306" s="9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c r="AL306" s="25"/>
      <c r="AM306" s="25"/>
      <c r="AN306" s="25"/>
      <c r="AO306" s="25"/>
      <c r="AP306" s="25"/>
      <c r="AQ306" s="25"/>
      <c r="AR306" s="25"/>
      <c r="AS306" s="25"/>
      <c r="AT306" s="25"/>
      <c r="AU306" s="25"/>
      <c r="AV306" s="25"/>
      <c r="AW306" s="25"/>
      <c r="AX306" s="25"/>
      <c r="AY306" s="25"/>
      <c r="AZ306" s="25"/>
      <c r="BA306" s="25"/>
      <c r="BB306" s="25"/>
      <c r="BC306" s="25"/>
      <c r="BD306" s="25"/>
      <c r="BE306" s="25"/>
      <c r="BF306" s="25"/>
      <c r="BG306" s="25"/>
      <c r="BH306" s="25"/>
      <c r="BI306" s="25"/>
      <c r="BJ306" s="25"/>
      <c r="BK306" s="25"/>
      <c r="BL306" s="25"/>
      <c r="BM306" s="25"/>
      <c r="BN306" s="25"/>
      <c r="BO306" s="25"/>
      <c r="BP306" s="25"/>
      <c r="BQ306" s="25"/>
      <c r="BR306" s="25"/>
      <c r="BS306" s="25"/>
      <c r="BT306" s="25"/>
      <c r="BU306" s="25"/>
      <c r="BV306" s="25"/>
      <c r="BW306" s="25"/>
      <c r="BX306" s="25"/>
      <c r="BY306" s="25"/>
      <c r="BZ306" s="25"/>
      <c r="CA306" s="25"/>
      <c r="CB306" s="25"/>
      <c r="CC306" s="25"/>
      <c r="CD306" s="25"/>
      <c r="CE306" s="25"/>
      <c r="CF306" s="25"/>
      <c r="CG306" s="25"/>
      <c r="CH306" s="25"/>
      <c r="CI306" s="25"/>
      <c r="CJ306" s="25"/>
      <c r="CK306" s="25"/>
      <c r="CL306" s="25"/>
      <c r="CM306" s="25"/>
      <c r="CN306" s="25"/>
      <c r="CO306" s="25"/>
      <c r="CP306" s="25"/>
      <c r="CQ306" s="25"/>
      <c r="CR306" s="25"/>
      <c r="CS306" s="25"/>
      <c r="CT306" s="25"/>
      <c r="CU306" s="25"/>
      <c r="CV306" s="25"/>
      <c r="CW306" s="25"/>
      <c r="CX306" s="25"/>
      <c r="CY306" s="25"/>
      <c r="CZ306" s="25"/>
      <c r="DA306" s="25"/>
      <c r="DB306" s="25"/>
      <c r="DC306" s="25"/>
      <c r="DD306" s="25"/>
      <c r="DE306" s="25"/>
      <c r="DF306" s="25"/>
      <c r="DG306" s="25"/>
      <c r="DH306" s="25"/>
      <c r="DI306" s="25"/>
      <c r="DJ306" s="25"/>
      <c r="DK306" s="25"/>
      <c r="DL306" s="25"/>
      <c r="DM306" s="25"/>
      <c r="DN306" s="25"/>
      <c r="DO306" s="25"/>
      <c r="DP306" s="25"/>
      <c r="DQ306" s="25"/>
      <c r="DR306" s="25"/>
      <c r="DS306" s="25"/>
      <c r="DT306" s="25"/>
      <c r="DU306" s="25"/>
      <c r="DV306" s="25"/>
      <c r="DW306" s="25"/>
      <c r="DX306" s="25"/>
      <c r="DY306" s="25"/>
      <c r="DZ306" s="25"/>
      <c r="EA306" s="25"/>
      <c r="EB306" s="25"/>
      <c r="EC306" s="25"/>
      <c r="ED306" s="25"/>
      <c r="EE306" s="25"/>
      <c r="EF306" s="25"/>
      <c r="EG306" s="25"/>
      <c r="EH306" s="25"/>
      <c r="EI306" s="25"/>
      <c r="EJ306" s="25"/>
      <c r="EK306" s="25"/>
      <c r="EL306" s="25"/>
      <c r="EM306" s="25"/>
      <c r="EN306" s="25"/>
      <c r="EO306" s="25"/>
      <c r="EP306" s="25"/>
      <c r="EQ306" s="25"/>
      <c r="ER306" s="25"/>
      <c r="ES306" s="25"/>
      <c r="ET306" s="25"/>
      <c r="EU306" s="25"/>
      <c r="EV306" s="25"/>
      <c r="EW306" s="25"/>
      <c r="EX306" s="25"/>
      <c r="EY306" s="25"/>
      <c r="EZ306" s="25"/>
      <c r="FA306" s="25"/>
      <c r="FB306" s="25"/>
      <c r="FC306" s="25"/>
      <c r="FD306" s="25"/>
      <c r="FE306" s="25"/>
      <c r="FF306" s="25"/>
    </row>
    <row r="307" spans="1:162" s="25" customFormat="1" ht="39.950000000000003" customHeight="1" thickBot="1" x14ac:dyDescent="0.25">
      <c r="A307" s="96" t="s">
        <v>0</v>
      </c>
      <c r="B307" s="97"/>
      <c r="C307" s="97"/>
      <c r="D307" s="96" t="s">
        <v>1</v>
      </c>
      <c r="E307" s="98"/>
      <c r="F307" s="98"/>
      <c r="G307" s="99"/>
      <c r="H307" s="96" t="s">
        <v>8</v>
      </c>
      <c r="I307" s="98"/>
      <c r="J307" s="98"/>
      <c r="K307" s="99"/>
    </row>
    <row r="308" spans="1:162" s="25" customFormat="1" ht="39.950000000000003" customHeight="1" thickBot="1" x14ac:dyDescent="0.25">
      <c r="A308" s="26" t="s">
        <v>2</v>
      </c>
      <c r="B308" s="27" t="s">
        <v>3</v>
      </c>
      <c r="C308" s="28" t="s">
        <v>5</v>
      </c>
      <c r="D308" s="30" t="s">
        <v>2</v>
      </c>
      <c r="E308" s="30" t="s">
        <v>3</v>
      </c>
      <c r="F308" s="29" t="s">
        <v>4</v>
      </c>
      <c r="G308" s="71" t="s">
        <v>134</v>
      </c>
      <c r="H308" s="30" t="s">
        <v>2</v>
      </c>
      <c r="I308" s="29" t="s">
        <v>3</v>
      </c>
      <c r="J308" s="29" t="s">
        <v>4</v>
      </c>
      <c r="K308" s="71" t="s">
        <v>134</v>
      </c>
    </row>
    <row r="309" spans="1:162" s="25" customFormat="1" ht="15" x14ac:dyDescent="0.2">
      <c r="A309" s="100" t="s">
        <v>6</v>
      </c>
      <c r="B309" s="101"/>
      <c r="C309" s="102"/>
      <c r="D309" s="31"/>
      <c r="E309" s="52"/>
      <c r="F309" s="34"/>
      <c r="G309" s="72"/>
      <c r="H309" s="31"/>
      <c r="I309" s="35"/>
      <c r="J309" s="34"/>
      <c r="K309" s="72"/>
    </row>
    <row r="310" spans="1:162" s="25" customFormat="1" ht="15" x14ac:dyDescent="0.2">
      <c r="A310" s="36" t="s">
        <v>86</v>
      </c>
      <c r="B310" s="37" t="s">
        <v>87</v>
      </c>
      <c r="C310" s="38">
        <v>719844</v>
      </c>
      <c r="D310" s="39"/>
      <c r="E310" s="32"/>
      <c r="F310" s="40"/>
      <c r="G310" s="73"/>
      <c r="H310" s="39"/>
      <c r="I310" s="41"/>
      <c r="J310" s="40"/>
      <c r="K310" s="73"/>
    </row>
    <row r="311" spans="1:162" s="25" customFormat="1" ht="15.75" thickBot="1" x14ac:dyDescent="0.25">
      <c r="A311" s="39"/>
      <c r="B311" s="37"/>
      <c r="C311" s="42"/>
      <c r="D311" s="39"/>
      <c r="E311" s="32"/>
      <c r="F311" s="40"/>
      <c r="G311" s="73"/>
      <c r="H311" s="39"/>
      <c r="I311" s="41"/>
      <c r="J311" s="40"/>
      <c r="K311" s="73"/>
    </row>
    <row r="312" spans="1:162" s="25" customFormat="1" ht="15.75" x14ac:dyDescent="0.2">
      <c r="A312" s="103" t="s">
        <v>7</v>
      </c>
      <c r="B312" s="84"/>
      <c r="C312" s="38">
        <f>SUM(C310:C311)</f>
        <v>719844</v>
      </c>
      <c r="D312" s="39"/>
      <c r="E312" s="32"/>
      <c r="F312" s="40"/>
      <c r="G312" s="73"/>
      <c r="H312" s="39"/>
      <c r="I312" s="41"/>
      <c r="J312" s="40"/>
      <c r="K312" s="73"/>
    </row>
    <row r="313" spans="1:162" s="25" customFormat="1" ht="15" x14ac:dyDescent="0.2">
      <c r="A313" s="43"/>
      <c r="B313" s="37"/>
      <c r="C313" s="37"/>
      <c r="D313" s="39"/>
      <c r="E313" s="32"/>
      <c r="F313" s="40"/>
      <c r="G313" s="73"/>
      <c r="H313" s="39"/>
      <c r="I313" s="41"/>
      <c r="J313" s="40"/>
      <c r="K313" s="73"/>
    </row>
    <row r="314" spans="1:162" s="25" customFormat="1" ht="15" x14ac:dyDescent="0.2">
      <c r="A314" s="100" t="s">
        <v>132</v>
      </c>
      <c r="B314" s="101"/>
      <c r="C314" s="101"/>
      <c r="D314" s="39"/>
      <c r="E314" s="32"/>
      <c r="F314" s="40"/>
      <c r="G314" s="73"/>
      <c r="H314" s="39"/>
      <c r="I314" s="41"/>
      <c r="J314" s="40"/>
      <c r="K314" s="73"/>
    </row>
    <row r="315" spans="1:162" s="25" customFormat="1" ht="15" x14ac:dyDescent="0.2">
      <c r="A315" s="44"/>
      <c r="B315" s="37"/>
      <c r="C315" s="38"/>
      <c r="D315" s="39"/>
      <c r="E315" s="32"/>
      <c r="F315" s="40"/>
      <c r="G315" s="73"/>
      <c r="H315" s="39"/>
      <c r="I315" s="41"/>
      <c r="J315" s="40"/>
      <c r="K315" s="73"/>
    </row>
    <row r="316" spans="1:162" s="25" customFormat="1" ht="15.75" thickBot="1" x14ac:dyDescent="0.25">
      <c r="A316" s="44"/>
      <c r="B316" s="37"/>
      <c r="C316" s="42">
        <v>435651</v>
      </c>
      <c r="D316" s="39"/>
      <c r="E316" s="32"/>
      <c r="F316" s="45"/>
      <c r="G316" s="74"/>
      <c r="H316" s="39"/>
      <c r="I316" s="41"/>
      <c r="J316" s="45"/>
      <c r="K316" s="74"/>
    </row>
    <row r="317" spans="1:162" s="25" customFormat="1" ht="16.5" thickBot="1" x14ac:dyDescent="0.25">
      <c r="A317" s="104" t="s">
        <v>7</v>
      </c>
      <c r="B317" s="105"/>
      <c r="C317" s="42">
        <f>SUM(C315:C316)</f>
        <v>435651</v>
      </c>
      <c r="D317" s="104" t="s">
        <v>7</v>
      </c>
      <c r="E317" s="106"/>
      <c r="F317" s="45">
        <f>SUM(F309:F316)</f>
        <v>0</v>
      </c>
      <c r="G317" s="74">
        <f>SUM(G309:G316)</f>
        <v>0</v>
      </c>
      <c r="H317" s="104" t="s">
        <v>7</v>
      </c>
      <c r="I317" s="106"/>
      <c r="J317" s="45">
        <f>SUM(J309:J316)</f>
        <v>0</v>
      </c>
      <c r="K317" s="74">
        <f>SUM(K309:K316)</f>
        <v>0</v>
      </c>
    </row>
    <row r="318" spans="1:162" s="25" customFormat="1" ht="39.950000000000003" customHeight="1" thickBot="1" x14ac:dyDescent="0.25">
      <c r="A318" s="43"/>
      <c r="B318" s="37"/>
      <c r="C318" s="37"/>
      <c r="D318" s="96" t="s">
        <v>9</v>
      </c>
      <c r="E318" s="98"/>
      <c r="F318" s="98"/>
      <c r="G318" s="99"/>
      <c r="H318" s="37"/>
      <c r="I318" s="46"/>
      <c r="J318" s="37"/>
      <c r="K318" s="32"/>
    </row>
    <row r="319" spans="1:162" s="25" customFormat="1" ht="30.75" thickBot="1" x14ac:dyDescent="0.25">
      <c r="A319" s="43"/>
      <c r="B319" s="37"/>
      <c r="C319" s="37"/>
      <c r="D319" s="30" t="s">
        <v>2</v>
      </c>
      <c r="E319" s="30" t="s">
        <v>3</v>
      </c>
      <c r="F319" s="29" t="s">
        <v>4</v>
      </c>
      <c r="G319" s="71" t="s">
        <v>134</v>
      </c>
      <c r="H319" s="37"/>
      <c r="I319" s="46"/>
      <c r="J319" s="37"/>
      <c r="K319" s="32"/>
    </row>
    <row r="320" spans="1:162" s="25" customFormat="1" ht="15" x14ac:dyDescent="0.2">
      <c r="A320" s="43"/>
      <c r="B320" s="37"/>
      <c r="C320" s="37"/>
      <c r="D320" s="31">
        <v>2303</v>
      </c>
      <c r="E320" s="52" t="s">
        <v>88</v>
      </c>
      <c r="F320" s="34">
        <v>60000</v>
      </c>
      <c r="G320" s="72">
        <v>64110</v>
      </c>
      <c r="H320" s="37"/>
      <c r="I320" s="46"/>
      <c r="J320" s="37"/>
      <c r="K320" s="32"/>
    </row>
    <row r="321" spans="1:162" s="25" customFormat="1" ht="15" x14ac:dyDescent="0.2">
      <c r="A321" s="43"/>
      <c r="B321" s="37"/>
      <c r="C321" s="37"/>
      <c r="D321" s="39"/>
      <c r="E321" s="32"/>
      <c r="F321" s="40"/>
      <c r="G321" s="73">
        <v>0</v>
      </c>
      <c r="H321" s="37"/>
      <c r="I321" s="46"/>
      <c r="J321" s="37"/>
      <c r="K321" s="32"/>
    </row>
    <row r="322" spans="1:162" s="25" customFormat="1" ht="15" x14ac:dyDescent="0.2">
      <c r="A322" s="43"/>
      <c r="B322" s="37"/>
      <c r="C322" s="37"/>
      <c r="D322" s="39"/>
      <c r="E322" s="32"/>
      <c r="F322" s="40"/>
      <c r="G322" s="73"/>
      <c r="H322" s="37"/>
      <c r="I322" s="46"/>
      <c r="J322" s="37"/>
      <c r="K322" s="32"/>
    </row>
    <row r="323" spans="1:162" s="25" customFormat="1" ht="15.75" thickBot="1" x14ac:dyDescent="0.25">
      <c r="A323" s="43"/>
      <c r="B323" s="37"/>
      <c r="C323" s="37"/>
      <c r="D323" s="39"/>
      <c r="E323" s="32"/>
      <c r="F323" s="40"/>
      <c r="G323" s="73"/>
      <c r="H323" s="37"/>
      <c r="I323" s="46"/>
      <c r="J323" s="37"/>
      <c r="K323" s="32"/>
    </row>
    <row r="324" spans="1:162" s="25" customFormat="1" ht="15.75" thickBot="1" x14ac:dyDescent="0.25">
      <c r="A324" s="43"/>
      <c r="B324" s="37"/>
      <c r="C324" s="37"/>
      <c r="D324" s="39" t="s">
        <v>7</v>
      </c>
      <c r="E324" s="32"/>
      <c r="F324" s="48">
        <f>SUM(F320:F323)</f>
        <v>60000</v>
      </c>
      <c r="G324" s="75">
        <f>SUM(G320:G323)</f>
        <v>64110</v>
      </c>
      <c r="H324" s="37"/>
      <c r="I324" s="46"/>
      <c r="J324" s="37"/>
      <c r="K324" s="32"/>
    </row>
    <row r="325" spans="1:162" s="25" customFormat="1" ht="15" x14ac:dyDescent="0.2">
      <c r="A325" s="49"/>
      <c r="B325" s="50"/>
      <c r="C325" s="50"/>
      <c r="D325" s="50"/>
      <c r="E325" s="50"/>
      <c r="F325" s="50"/>
      <c r="G325" s="50"/>
      <c r="H325" s="50"/>
      <c r="I325" s="51"/>
      <c r="J325" s="50"/>
      <c r="K325" s="52"/>
    </row>
    <row r="326" spans="1:162" s="25" customFormat="1" ht="40.5" customHeight="1" x14ac:dyDescent="0.2">
      <c r="A326" s="43"/>
      <c r="B326" s="37"/>
      <c r="C326" s="37"/>
      <c r="D326" s="107" t="str">
        <f>A306</f>
        <v>Ethics Commission</v>
      </c>
      <c r="E326" s="107"/>
      <c r="F326" s="53" t="s">
        <v>10</v>
      </c>
      <c r="G326" s="108" t="s">
        <v>137</v>
      </c>
      <c r="H326" s="108"/>
      <c r="I326" s="46"/>
      <c r="J326" s="37"/>
      <c r="K326" s="32"/>
    </row>
    <row r="327" spans="1:162" s="25" customFormat="1" ht="15.75" x14ac:dyDescent="0.2">
      <c r="A327" s="43"/>
      <c r="B327" s="37"/>
      <c r="C327" s="37"/>
      <c r="D327" s="81" t="s">
        <v>13</v>
      </c>
      <c r="E327" s="81"/>
      <c r="F327" s="54">
        <f>C312</f>
        <v>719844</v>
      </c>
      <c r="G327" s="82">
        <f>C317</f>
        <v>435651</v>
      </c>
      <c r="H327" s="82"/>
      <c r="I327" s="55" t="s">
        <v>130</v>
      </c>
      <c r="J327" s="37"/>
      <c r="K327" s="32"/>
    </row>
    <row r="328" spans="1:162" s="25" customFormat="1" ht="15.75" x14ac:dyDescent="0.2">
      <c r="A328" s="43"/>
      <c r="B328" s="37"/>
      <c r="C328" s="37"/>
      <c r="D328" s="81" t="s">
        <v>14</v>
      </c>
      <c r="E328" s="81"/>
      <c r="F328" s="56"/>
      <c r="G328" s="82"/>
      <c r="H328" s="82"/>
      <c r="I328" s="46"/>
      <c r="J328" s="37"/>
      <c r="K328" s="32"/>
    </row>
    <row r="329" spans="1:162" s="25" customFormat="1" ht="15.75" x14ac:dyDescent="0.2">
      <c r="A329" s="43"/>
      <c r="B329" s="37"/>
      <c r="C329" s="37"/>
      <c r="D329" s="37"/>
      <c r="E329" s="57" t="s">
        <v>11</v>
      </c>
      <c r="F329" s="54">
        <f>F317</f>
        <v>0</v>
      </c>
      <c r="G329" s="82">
        <f>G317</f>
        <v>0</v>
      </c>
      <c r="H329" s="82"/>
      <c r="I329" s="46"/>
      <c r="J329" s="37"/>
      <c r="K329" s="32"/>
    </row>
    <row r="330" spans="1:162" s="25" customFormat="1" ht="15.75" x14ac:dyDescent="0.2">
      <c r="A330" s="43"/>
      <c r="B330" s="37"/>
      <c r="C330" s="37"/>
      <c r="D330" s="56"/>
      <c r="E330" s="56" t="s">
        <v>12</v>
      </c>
      <c r="F330" s="54">
        <f>F324</f>
        <v>60000</v>
      </c>
      <c r="G330" s="82">
        <f>G324</f>
        <v>64110</v>
      </c>
      <c r="H330" s="82"/>
      <c r="I330" s="46"/>
      <c r="J330" s="37"/>
      <c r="K330" s="32"/>
    </row>
    <row r="331" spans="1:162" s="25" customFormat="1" ht="16.5" thickBot="1" x14ac:dyDescent="0.25">
      <c r="A331" s="43"/>
      <c r="B331" s="37"/>
      <c r="C331" s="37"/>
      <c r="D331" s="81" t="s">
        <v>15</v>
      </c>
      <c r="E331" s="81"/>
      <c r="F331" s="58">
        <f>J317</f>
        <v>0</v>
      </c>
      <c r="G331" s="83">
        <f>K317</f>
        <v>0</v>
      </c>
      <c r="H331" s="83"/>
      <c r="I331" s="46"/>
      <c r="J331" s="37"/>
      <c r="K331" s="32"/>
    </row>
    <row r="332" spans="1:162" s="25" customFormat="1" ht="16.5" thickBot="1" x14ac:dyDescent="0.25">
      <c r="A332" s="43"/>
      <c r="B332" s="37"/>
      <c r="C332" s="37"/>
      <c r="D332" s="84" t="s">
        <v>16</v>
      </c>
      <c r="E332" s="84"/>
      <c r="F332" s="59">
        <f>SUM(F327,F329:F331)</f>
        <v>779844</v>
      </c>
      <c r="G332" s="85">
        <f>SUM(G327,G329:G331)</f>
        <v>499761</v>
      </c>
      <c r="H332" s="85"/>
      <c r="I332" s="46"/>
      <c r="J332" s="37"/>
      <c r="K332" s="32"/>
    </row>
    <row r="333" spans="1:162" s="25" customFormat="1" ht="15.75" thickTop="1" x14ac:dyDescent="0.2">
      <c r="A333" s="43"/>
      <c r="B333" s="37"/>
      <c r="C333" s="37"/>
      <c r="D333" s="37"/>
      <c r="E333" s="37"/>
      <c r="F333" s="37"/>
      <c r="G333" s="37"/>
      <c r="H333" s="37"/>
      <c r="I333" s="46"/>
      <c r="J333" s="37"/>
      <c r="K333" s="32"/>
    </row>
    <row r="334" spans="1:162" s="25" customFormat="1" ht="15.75" thickBot="1" x14ac:dyDescent="0.25">
      <c r="A334" s="60"/>
      <c r="B334" s="61"/>
      <c r="C334" s="61"/>
      <c r="D334" s="61"/>
      <c r="E334" s="61"/>
      <c r="F334" s="61"/>
      <c r="G334" s="61"/>
      <c r="H334" s="61"/>
      <c r="I334" s="62"/>
      <c r="J334" s="61"/>
      <c r="K334" s="63"/>
    </row>
    <row r="335" spans="1:162" s="47" customFormat="1" ht="21" thickBot="1" x14ac:dyDescent="0.25">
      <c r="A335" s="93" t="s">
        <v>89</v>
      </c>
      <c r="B335" s="94"/>
      <c r="C335" s="94"/>
      <c r="D335" s="94"/>
      <c r="E335" s="94"/>
      <c r="F335" s="94"/>
      <c r="G335" s="94"/>
      <c r="H335" s="94"/>
      <c r="I335" s="94"/>
      <c r="J335" s="94"/>
      <c r="K335" s="9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c r="AL335" s="25"/>
      <c r="AM335" s="25"/>
      <c r="AN335" s="25"/>
      <c r="AO335" s="25"/>
      <c r="AP335" s="25"/>
      <c r="AQ335" s="25"/>
      <c r="AR335" s="25"/>
      <c r="AS335" s="25"/>
      <c r="AT335" s="25"/>
      <c r="AU335" s="25"/>
      <c r="AV335" s="25"/>
      <c r="AW335" s="25"/>
      <c r="AX335" s="25"/>
      <c r="AY335" s="25"/>
      <c r="AZ335" s="25"/>
      <c r="BA335" s="25"/>
      <c r="BB335" s="25"/>
      <c r="BC335" s="25"/>
      <c r="BD335" s="25"/>
      <c r="BE335" s="25"/>
      <c r="BF335" s="25"/>
      <c r="BG335" s="25"/>
      <c r="BH335" s="25"/>
      <c r="BI335" s="25"/>
      <c r="BJ335" s="25"/>
      <c r="BK335" s="25"/>
      <c r="BL335" s="25"/>
      <c r="BM335" s="25"/>
      <c r="BN335" s="25"/>
      <c r="BO335" s="25"/>
      <c r="BP335" s="25"/>
      <c r="BQ335" s="25"/>
      <c r="BR335" s="25"/>
      <c r="BS335" s="25"/>
      <c r="BT335" s="25"/>
      <c r="BU335" s="25"/>
      <c r="BV335" s="25"/>
      <c r="BW335" s="25"/>
      <c r="BX335" s="25"/>
      <c r="BY335" s="25"/>
      <c r="BZ335" s="25"/>
      <c r="CA335" s="25"/>
      <c r="CB335" s="25"/>
      <c r="CC335" s="25"/>
      <c r="CD335" s="25"/>
      <c r="CE335" s="25"/>
      <c r="CF335" s="25"/>
      <c r="CG335" s="25"/>
      <c r="CH335" s="25"/>
      <c r="CI335" s="25"/>
      <c r="CJ335" s="25"/>
      <c r="CK335" s="25"/>
      <c r="CL335" s="25"/>
      <c r="CM335" s="25"/>
      <c r="CN335" s="25"/>
      <c r="CO335" s="25"/>
      <c r="CP335" s="25"/>
      <c r="CQ335" s="25"/>
      <c r="CR335" s="25"/>
      <c r="CS335" s="25"/>
      <c r="CT335" s="25"/>
      <c r="CU335" s="25"/>
      <c r="CV335" s="25"/>
      <c r="CW335" s="25"/>
      <c r="CX335" s="25"/>
      <c r="CY335" s="25"/>
      <c r="CZ335" s="25"/>
      <c r="DA335" s="25"/>
      <c r="DB335" s="25"/>
      <c r="DC335" s="25"/>
      <c r="DD335" s="25"/>
      <c r="DE335" s="25"/>
      <c r="DF335" s="25"/>
      <c r="DG335" s="25"/>
      <c r="DH335" s="25"/>
      <c r="DI335" s="25"/>
      <c r="DJ335" s="25"/>
      <c r="DK335" s="25"/>
      <c r="DL335" s="25"/>
      <c r="DM335" s="25"/>
      <c r="DN335" s="25"/>
      <c r="DO335" s="25"/>
      <c r="DP335" s="25"/>
      <c r="DQ335" s="25"/>
      <c r="DR335" s="25"/>
      <c r="DS335" s="25"/>
      <c r="DT335" s="25"/>
      <c r="DU335" s="25"/>
      <c r="DV335" s="25"/>
      <c r="DW335" s="25"/>
      <c r="DX335" s="25"/>
      <c r="DY335" s="25"/>
      <c r="DZ335" s="25"/>
      <c r="EA335" s="25"/>
      <c r="EB335" s="25"/>
      <c r="EC335" s="25"/>
      <c r="ED335" s="25"/>
      <c r="EE335" s="25"/>
      <c r="EF335" s="25"/>
      <c r="EG335" s="25"/>
      <c r="EH335" s="25"/>
      <c r="EI335" s="25"/>
      <c r="EJ335" s="25"/>
      <c r="EK335" s="25"/>
      <c r="EL335" s="25"/>
      <c r="EM335" s="25"/>
      <c r="EN335" s="25"/>
      <c r="EO335" s="25"/>
      <c r="EP335" s="25"/>
      <c r="EQ335" s="25"/>
      <c r="ER335" s="25"/>
      <c r="ES335" s="25"/>
      <c r="ET335" s="25"/>
      <c r="EU335" s="25"/>
      <c r="EV335" s="25"/>
      <c r="EW335" s="25"/>
      <c r="EX335" s="25"/>
      <c r="EY335" s="25"/>
      <c r="EZ335" s="25"/>
      <c r="FA335" s="25"/>
      <c r="FB335" s="25"/>
      <c r="FC335" s="25"/>
      <c r="FD335" s="25"/>
      <c r="FE335" s="25"/>
      <c r="FF335" s="25"/>
    </row>
    <row r="336" spans="1:162" s="25" customFormat="1" ht="39.950000000000003" customHeight="1" thickBot="1" x14ac:dyDescent="0.25">
      <c r="A336" s="96" t="s">
        <v>0</v>
      </c>
      <c r="B336" s="97"/>
      <c r="C336" s="97"/>
      <c r="D336" s="96" t="s">
        <v>1</v>
      </c>
      <c r="E336" s="98"/>
      <c r="F336" s="98"/>
      <c r="G336" s="99"/>
      <c r="H336" s="96" t="s">
        <v>8</v>
      </c>
      <c r="I336" s="98"/>
      <c r="J336" s="98"/>
      <c r="K336" s="99"/>
    </row>
    <row r="337" spans="1:11" s="25" customFormat="1" ht="39.950000000000003" customHeight="1" thickBot="1" x14ac:dyDescent="0.25">
      <c r="A337" s="26" t="s">
        <v>2</v>
      </c>
      <c r="B337" s="27" t="s">
        <v>3</v>
      </c>
      <c r="C337" s="28" t="s">
        <v>5</v>
      </c>
      <c r="D337" s="30" t="s">
        <v>2</v>
      </c>
      <c r="E337" s="30" t="s">
        <v>3</v>
      </c>
      <c r="F337" s="29" t="s">
        <v>4</v>
      </c>
      <c r="G337" s="71" t="s">
        <v>134</v>
      </c>
      <c r="H337" s="30" t="s">
        <v>2</v>
      </c>
      <c r="I337" s="29" t="s">
        <v>3</v>
      </c>
      <c r="J337" s="29" t="s">
        <v>4</v>
      </c>
      <c r="K337" s="71" t="s">
        <v>134</v>
      </c>
    </row>
    <row r="338" spans="1:11" s="25" customFormat="1" ht="15" x14ac:dyDescent="0.2">
      <c r="A338" s="100" t="s">
        <v>6</v>
      </c>
      <c r="B338" s="101"/>
      <c r="C338" s="102"/>
      <c r="D338" s="31"/>
      <c r="E338" s="52"/>
      <c r="F338" s="34"/>
      <c r="G338" s="72"/>
      <c r="H338" s="31"/>
      <c r="I338" s="35"/>
      <c r="J338" s="34"/>
      <c r="K338" s="72"/>
    </row>
    <row r="339" spans="1:11" s="25" customFormat="1" ht="15" x14ac:dyDescent="0.2">
      <c r="A339" s="36" t="s">
        <v>90</v>
      </c>
      <c r="B339" s="37" t="s">
        <v>89</v>
      </c>
      <c r="C339" s="38">
        <v>34485646</v>
      </c>
      <c r="D339" s="39"/>
      <c r="E339" s="32"/>
      <c r="F339" s="40"/>
      <c r="G339" s="73"/>
      <c r="H339" s="39"/>
      <c r="I339" s="41"/>
      <c r="J339" s="40"/>
      <c r="K339" s="73"/>
    </row>
    <row r="340" spans="1:11" s="25" customFormat="1" ht="15.75" thickBot="1" x14ac:dyDescent="0.25">
      <c r="A340" s="36" t="s">
        <v>90</v>
      </c>
      <c r="B340" s="37" t="s">
        <v>114</v>
      </c>
      <c r="C340" s="42"/>
      <c r="D340" s="39"/>
      <c r="E340" s="32"/>
      <c r="F340" s="40"/>
      <c r="G340" s="73"/>
      <c r="H340" s="39"/>
      <c r="I340" s="41"/>
      <c r="J340" s="40"/>
      <c r="K340" s="73"/>
    </row>
    <row r="341" spans="1:11" s="25" customFormat="1" ht="15.75" x14ac:dyDescent="0.2">
      <c r="A341" s="103" t="s">
        <v>7</v>
      </c>
      <c r="B341" s="84"/>
      <c r="C341" s="38">
        <f>SUM(C339:C340)</f>
        <v>34485646</v>
      </c>
      <c r="D341" s="39"/>
      <c r="E341" s="32"/>
      <c r="F341" s="40"/>
      <c r="G341" s="73"/>
      <c r="H341" s="39"/>
      <c r="I341" s="41"/>
      <c r="J341" s="40"/>
      <c r="K341" s="73"/>
    </row>
    <row r="342" spans="1:11" s="25" customFormat="1" ht="15" x14ac:dyDescent="0.2">
      <c r="A342" s="43"/>
      <c r="B342" s="37"/>
      <c r="C342" s="37"/>
      <c r="D342" s="39"/>
      <c r="E342" s="32"/>
      <c r="F342" s="40"/>
      <c r="G342" s="73"/>
      <c r="H342" s="39"/>
      <c r="I342" s="41"/>
      <c r="J342" s="40"/>
      <c r="K342" s="73"/>
    </row>
    <row r="343" spans="1:11" s="25" customFormat="1" ht="15" x14ac:dyDescent="0.2">
      <c r="A343" s="100" t="s">
        <v>132</v>
      </c>
      <c r="B343" s="101"/>
      <c r="C343" s="101"/>
      <c r="D343" s="39"/>
      <c r="E343" s="32"/>
      <c r="F343" s="40"/>
      <c r="G343" s="73"/>
      <c r="H343" s="39"/>
      <c r="I343" s="41"/>
      <c r="J343" s="40"/>
      <c r="K343" s="73"/>
    </row>
    <row r="344" spans="1:11" s="25" customFormat="1" ht="15" x14ac:dyDescent="0.2">
      <c r="A344" s="44"/>
      <c r="B344" s="37"/>
      <c r="C344" s="38">
        <v>18494985</v>
      </c>
      <c r="D344" s="39"/>
      <c r="E344" s="32"/>
      <c r="F344" s="40"/>
      <c r="G344" s="73"/>
      <c r="H344" s="39"/>
      <c r="I344" s="41"/>
      <c r="J344" s="40"/>
      <c r="K344" s="73"/>
    </row>
    <row r="345" spans="1:11" s="25" customFormat="1" ht="15.75" thickBot="1" x14ac:dyDescent="0.25">
      <c r="A345" s="44"/>
      <c r="B345" s="37"/>
      <c r="C345" s="42"/>
      <c r="D345" s="39"/>
      <c r="E345" s="32"/>
      <c r="F345" s="45"/>
      <c r="G345" s="74"/>
      <c r="H345" s="39"/>
      <c r="I345" s="41"/>
      <c r="J345" s="45"/>
      <c r="K345" s="74"/>
    </row>
    <row r="346" spans="1:11" s="25" customFormat="1" ht="16.5" thickBot="1" x14ac:dyDescent="0.25">
      <c r="A346" s="104" t="s">
        <v>7</v>
      </c>
      <c r="B346" s="105"/>
      <c r="C346" s="42">
        <f>SUM(C344:C345)</f>
        <v>18494985</v>
      </c>
      <c r="D346" s="104" t="s">
        <v>7</v>
      </c>
      <c r="E346" s="106"/>
      <c r="F346" s="45">
        <f>SUM(F338:F345)</f>
        <v>0</v>
      </c>
      <c r="G346" s="74">
        <f>SUM(G338:G345)</f>
        <v>0</v>
      </c>
      <c r="H346" s="104" t="s">
        <v>7</v>
      </c>
      <c r="I346" s="106"/>
      <c r="J346" s="45">
        <f>SUM(J338:J345)</f>
        <v>0</v>
      </c>
      <c r="K346" s="74">
        <f>SUM(K338:K345)</f>
        <v>0</v>
      </c>
    </row>
    <row r="347" spans="1:11" s="25" customFormat="1" ht="39.950000000000003" customHeight="1" thickBot="1" x14ac:dyDescent="0.25">
      <c r="A347" s="43"/>
      <c r="B347" s="37"/>
      <c r="C347" s="37"/>
      <c r="D347" s="96" t="s">
        <v>9</v>
      </c>
      <c r="E347" s="98"/>
      <c r="F347" s="98"/>
      <c r="G347" s="99"/>
      <c r="H347" s="37"/>
      <c r="I347" s="46"/>
      <c r="J347" s="37"/>
      <c r="K347" s="32"/>
    </row>
    <row r="348" spans="1:11" s="25" customFormat="1" ht="30.75" thickBot="1" x14ac:dyDescent="0.25">
      <c r="A348" s="43"/>
      <c r="B348" s="37"/>
      <c r="C348" s="37"/>
      <c r="D348" s="30" t="s">
        <v>2</v>
      </c>
      <c r="E348" s="30" t="s">
        <v>3</v>
      </c>
      <c r="F348" s="29" t="s">
        <v>4</v>
      </c>
      <c r="G348" s="71" t="s">
        <v>134</v>
      </c>
      <c r="H348" s="37"/>
      <c r="I348" s="46"/>
      <c r="J348" s="37"/>
      <c r="K348" s="32"/>
    </row>
    <row r="349" spans="1:11" s="25" customFormat="1" ht="15" x14ac:dyDescent="0.2">
      <c r="A349" s="43"/>
      <c r="B349" s="37"/>
      <c r="C349" s="37"/>
      <c r="D349" s="31">
        <v>2420</v>
      </c>
      <c r="E349" s="52" t="s">
        <v>91</v>
      </c>
      <c r="F349" s="34">
        <v>155000</v>
      </c>
      <c r="G349" s="72">
        <v>34920</v>
      </c>
      <c r="H349" s="37"/>
      <c r="I349" s="46"/>
      <c r="J349" s="37"/>
      <c r="K349" s="32"/>
    </row>
    <row r="350" spans="1:11" s="25" customFormat="1" ht="15" x14ac:dyDescent="0.2">
      <c r="A350" s="43"/>
      <c r="B350" s="37"/>
      <c r="C350" s="37"/>
      <c r="D350" s="39">
        <v>2421</v>
      </c>
      <c r="E350" s="32" t="s">
        <v>92</v>
      </c>
      <c r="F350" s="40">
        <v>24</v>
      </c>
      <c r="G350" s="73">
        <v>0</v>
      </c>
      <c r="H350" s="37"/>
      <c r="I350" s="46"/>
      <c r="J350" s="37"/>
      <c r="K350" s="32"/>
    </row>
    <row r="351" spans="1:11" s="25" customFormat="1" ht="15" x14ac:dyDescent="0.2">
      <c r="A351" s="43"/>
      <c r="B351" s="37"/>
      <c r="C351" s="37"/>
      <c r="D351" s="39"/>
      <c r="E351" s="32"/>
      <c r="F351" s="40"/>
      <c r="G351" s="73"/>
      <c r="H351" s="37"/>
      <c r="I351" s="46"/>
      <c r="J351" s="37"/>
      <c r="K351" s="32"/>
    </row>
    <row r="352" spans="1:11" s="25" customFormat="1" ht="15.75" thickBot="1" x14ac:dyDescent="0.25">
      <c r="A352" s="43"/>
      <c r="B352" s="37"/>
      <c r="C352" s="37"/>
      <c r="D352" s="39"/>
      <c r="E352" s="32"/>
      <c r="F352" s="40"/>
      <c r="G352" s="73"/>
      <c r="H352" s="37"/>
      <c r="I352" s="46"/>
      <c r="J352" s="37"/>
      <c r="K352" s="32"/>
    </row>
    <row r="353" spans="1:162" s="25" customFormat="1" ht="15.75" thickBot="1" x14ac:dyDescent="0.25">
      <c r="A353" s="43"/>
      <c r="B353" s="37"/>
      <c r="C353" s="37"/>
      <c r="D353" s="39" t="s">
        <v>7</v>
      </c>
      <c r="E353" s="32"/>
      <c r="F353" s="48">
        <f>SUM(F349:F352)</f>
        <v>155024</v>
      </c>
      <c r="G353" s="75">
        <f>SUM(G349:G352)</f>
        <v>34920</v>
      </c>
      <c r="H353" s="37"/>
      <c r="I353" s="46"/>
      <c r="J353" s="37"/>
      <c r="K353" s="32"/>
    </row>
    <row r="354" spans="1:162" s="25" customFormat="1" ht="15" x14ac:dyDescent="0.2">
      <c r="A354" s="49"/>
      <c r="B354" s="50"/>
      <c r="C354" s="50"/>
      <c r="D354" s="50"/>
      <c r="E354" s="50"/>
      <c r="F354" s="50"/>
      <c r="G354" s="50"/>
      <c r="H354" s="50"/>
      <c r="I354" s="51"/>
      <c r="J354" s="50"/>
      <c r="K354" s="52"/>
    </row>
    <row r="355" spans="1:162" s="25" customFormat="1" ht="40.5" customHeight="1" x14ac:dyDescent="0.2">
      <c r="A355" s="43"/>
      <c r="B355" s="37"/>
      <c r="C355" s="37"/>
      <c r="D355" s="107" t="str">
        <f>A335</f>
        <v>Public Defender Services</v>
      </c>
      <c r="E355" s="107"/>
      <c r="F355" s="53" t="s">
        <v>10</v>
      </c>
      <c r="G355" s="108" t="s">
        <v>137</v>
      </c>
      <c r="H355" s="108"/>
      <c r="I355" s="46"/>
      <c r="J355" s="37"/>
      <c r="K355" s="32"/>
    </row>
    <row r="356" spans="1:162" s="25" customFormat="1" ht="15.75" x14ac:dyDescent="0.2">
      <c r="A356" s="43"/>
      <c r="B356" s="37"/>
      <c r="C356" s="37"/>
      <c r="D356" s="81" t="s">
        <v>13</v>
      </c>
      <c r="E356" s="81"/>
      <c r="F356" s="54">
        <f>C341</f>
        <v>34485646</v>
      </c>
      <c r="G356" s="82">
        <f>C346</f>
        <v>18494985</v>
      </c>
      <c r="H356" s="82"/>
      <c r="I356" s="55" t="s">
        <v>130</v>
      </c>
      <c r="J356" s="37"/>
      <c r="K356" s="32"/>
    </row>
    <row r="357" spans="1:162" s="25" customFormat="1" ht="15.75" x14ac:dyDescent="0.2">
      <c r="A357" s="43"/>
      <c r="B357" s="37"/>
      <c r="C357" s="37"/>
      <c r="D357" s="81" t="s">
        <v>14</v>
      </c>
      <c r="E357" s="81"/>
      <c r="F357" s="56"/>
      <c r="G357" s="82"/>
      <c r="H357" s="82"/>
      <c r="I357" s="46"/>
      <c r="J357" s="37"/>
      <c r="K357" s="32"/>
    </row>
    <row r="358" spans="1:162" s="25" customFormat="1" ht="15.75" x14ac:dyDescent="0.2">
      <c r="A358" s="43"/>
      <c r="B358" s="37"/>
      <c r="C358" s="37"/>
      <c r="D358" s="37"/>
      <c r="E358" s="57" t="s">
        <v>11</v>
      </c>
      <c r="F358" s="54">
        <f>F346</f>
        <v>0</v>
      </c>
      <c r="G358" s="82">
        <f>G346</f>
        <v>0</v>
      </c>
      <c r="H358" s="82"/>
      <c r="I358" s="46"/>
      <c r="J358" s="37"/>
      <c r="K358" s="32"/>
    </row>
    <row r="359" spans="1:162" s="25" customFormat="1" ht="15.75" x14ac:dyDescent="0.2">
      <c r="A359" s="43"/>
      <c r="B359" s="37"/>
      <c r="C359" s="37"/>
      <c r="D359" s="56"/>
      <c r="E359" s="56" t="s">
        <v>12</v>
      </c>
      <c r="F359" s="54">
        <f>F353</f>
        <v>155024</v>
      </c>
      <c r="G359" s="82">
        <f>G353</f>
        <v>34920</v>
      </c>
      <c r="H359" s="82"/>
      <c r="I359" s="46"/>
      <c r="J359" s="37"/>
      <c r="K359" s="32"/>
    </row>
    <row r="360" spans="1:162" s="25" customFormat="1" ht="16.5" thickBot="1" x14ac:dyDescent="0.25">
      <c r="A360" s="43"/>
      <c r="B360" s="37"/>
      <c r="C360" s="37"/>
      <c r="D360" s="81" t="s">
        <v>15</v>
      </c>
      <c r="E360" s="81"/>
      <c r="F360" s="58">
        <f>J346</f>
        <v>0</v>
      </c>
      <c r="G360" s="83">
        <f>K346</f>
        <v>0</v>
      </c>
      <c r="H360" s="83"/>
      <c r="I360" s="46"/>
      <c r="J360" s="37"/>
      <c r="K360" s="32"/>
    </row>
    <row r="361" spans="1:162" s="25" customFormat="1" ht="16.5" thickBot="1" x14ac:dyDescent="0.25">
      <c r="A361" s="43"/>
      <c r="B361" s="37"/>
      <c r="C361" s="37"/>
      <c r="D361" s="84" t="s">
        <v>16</v>
      </c>
      <c r="E361" s="84"/>
      <c r="F361" s="59">
        <f>SUM(F356,F358:F360)</f>
        <v>34640670</v>
      </c>
      <c r="G361" s="85">
        <f>SUM(G356,G358:G360)</f>
        <v>18529905</v>
      </c>
      <c r="H361" s="85"/>
      <c r="I361" s="46"/>
      <c r="J361" s="37"/>
      <c r="K361" s="32"/>
    </row>
    <row r="362" spans="1:162" s="25" customFormat="1" ht="15.75" thickTop="1" x14ac:dyDescent="0.2">
      <c r="A362" s="43"/>
      <c r="B362" s="37"/>
      <c r="C362" s="37"/>
      <c r="D362" s="37"/>
      <c r="E362" s="37"/>
      <c r="F362" s="37"/>
      <c r="G362" s="37"/>
      <c r="H362" s="37"/>
      <c r="I362" s="46"/>
      <c r="J362" s="37"/>
      <c r="K362" s="32"/>
    </row>
    <row r="363" spans="1:162" s="25" customFormat="1" ht="15.75" thickBot="1" x14ac:dyDescent="0.25">
      <c r="A363" s="60"/>
      <c r="B363" s="61"/>
      <c r="C363" s="61"/>
      <c r="D363" s="61"/>
      <c r="E363" s="61"/>
      <c r="F363" s="61"/>
      <c r="G363" s="61"/>
      <c r="H363" s="61"/>
      <c r="I363" s="62"/>
      <c r="J363" s="61"/>
      <c r="K363" s="63"/>
    </row>
    <row r="364" spans="1:162" s="47" customFormat="1" ht="21" thickBot="1" x14ac:dyDescent="0.25">
      <c r="A364" s="93" t="s">
        <v>93</v>
      </c>
      <c r="B364" s="94"/>
      <c r="C364" s="94"/>
      <c r="D364" s="94"/>
      <c r="E364" s="94"/>
      <c r="F364" s="94"/>
      <c r="G364" s="94"/>
      <c r="H364" s="94"/>
      <c r="I364" s="94"/>
      <c r="J364" s="94"/>
      <c r="K364" s="9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c r="AJ364" s="25"/>
      <c r="AK364" s="25"/>
      <c r="AL364" s="25"/>
      <c r="AM364" s="25"/>
      <c r="AN364" s="25"/>
      <c r="AO364" s="25"/>
      <c r="AP364" s="25"/>
      <c r="AQ364" s="25"/>
      <c r="AR364" s="25"/>
      <c r="AS364" s="25"/>
      <c r="AT364" s="25"/>
      <c r="AU364" s="25"/>
      <c r="AV364" s="25"/>
      <c r="AW364" s="25"/>
      <c r="AX364" s="25"/>
      <c r="AY364" s="25"/>
      <c r="AZ364" s="25"/>
      <c r="BA364" s="25"/>
      <c r="BB364" s="25"/>
      <c r="BC364" s="25"/>
      <c r="BD364" s="25"/>
      <c r="BE364" s="25"/>
      <c r="BF364" s="25"/>
      <c r="BG364" s="25"/>
      <c r="BH364" s="25"/>
      <c r="BI364" s="25"/>
      <c r="BJ364" s="25"/>
      <c r="BK364" s="25"/>
      <c r="BL364" s="25"/>
      <c r="BM364" s="25"/>
      <c r="BN364" s="25"/>
      <c r="BO364" s="25"/>
      <c r="BP364" s="25"/>
      <c r="BQ364" s="25"/>
      <c r="BR364" s="25"/>
      <c r="BS364" s="25"/>
      <c r="BT364" s="25"/>
      <c r="BU364" s="25"/>
      <c r="BV364" s="25"/>
      <c r="BW364" s="25"/>
      <c r="BX364" s="25"/>
      <c r="BY364" s="25"/>
      <c r="BZ364" s="25"/>
      <c r="CA364" s="25"/>
      <c r="CB364" s="25"/>
      <c r="CC364" s="25"/>
      <c r="CD364" s="25"/>
      <c r="CE364" s="25"/>
      <c r="CF364" s="25"/>
      <c r="CG364" s="25"/>
      <c r="CH364" s="25"/>
      <c r="CI364" s="25"/>
      <c r="CJ364" s="25"/>
      <c r="CK364" s="25"/>
      <c r="CL364" s="25"/>
      <c r="CM364" s="25"/>
      <c r="CN364" s="25"/>
      <c r="CO364" s="25"/>
      <c r="CP364" s="25"/>
      <c r="CQ364" s="25"/>
      <c r="CR364" s="25"/>
      <c r="CS364" s="25"/>
      <c r="CT364" s="25"/>
      <c r="CU364" s="25"/>
      <c r="CV364" s="25"/>
      <c r="CW364" s="25"/>
      <c r="CX364" s="25"/>
      <c r="CY364" s="25"/>
      <c r="CZ364" s="25"/>
      <c r="DA364" s="25"/>
      <c r="DB364" s="25"/>
      <c r="DC364" s="25"/>
      <c r="DD364" s="25"/>
      <c r="DE364" s="25"/>
      <c r="DF364" s="25"/>
      <c r="DG364" s="25"/>
      <c r="DH364" s="25"/>
      <c r="DI364" s="25"/>
      <c r="DJ364" s="25"/>
      <c r="DK364" s="25"/>
      <c r="DL364" s="25"/>
      <c r="DM364" s="25"/>
      <c r="DN364" s="25"/>
      <c r="DO364" s="25"/>
      <c r="DP364" s="25"/>
      <c r="DQ364" s="25"/>
      <c r="DR364" s="25"/>
      <c r="DS364" s="25"/>
      <c r="DT364" s="25"/>
      <c r="DU364" s="25"/>
      <c r="DV364" s="25"/>
      <c r="DW364" s="25"/>
      <c r="DX364" s="25"/>
      <c r="DY364" s="25"/>
      <c r="DZ364" s="25"/>
      <c r="EA364" s="25"/>
      <c r="EB364" s="25"/>
      <c r="EC364" s="25"/>
      <c r="ED364" s="25"/>
      <c r="EE364" s="25"/>
      <c r="EF364" s="25"/>
      <c r="EG364" s="25"/>
      <c r="EH364" s="25"/>
      <c r="EI364" s="25"/>
      <c r="EJ364" s="25"/>
      <c r="EK364" s="25"/>
      <c r="EL364" s="25"/>
      <c r="EM364" s="25"/>
      <c r="EN364" s="25"/>
      <c r="EO364" s="25"/>
      <c r="EP364" s="25"/>
      <c r="EQ364" s="25"/>
      <c r="ER364" s="25"/>
      <c r="ES364" s="25"/>
      <c r="ET364" s="25"/>
      <c r="EU364" s="25"/>
      <c r="EV364" s="25"/>
      <c r="EW364" s="25"/>
      <c r="EX364" s="25"/>
      <c r="EY364" s="25"/>
      <c r="EZ364" s="25"/>
      <c r="FA364" s="25"/>
      <c r="FB364" s="25"/>
      <c r="FC364" s="25"/>
      <c r="FD364" s="25"/>
      <c r="FE364" s="25"/>
      <c r="FF364" s="25"/>
    </row>
    <row r="365" spans="1:162" s="25" customFormat="1" ht="39.950000000000003" customHeight="1" thickBot="1" x14ac:dyDescent="0.25">
      <c r="A365" s="96" t="s">
        <v>0</v>
      </c>
      <c r="B365" s="97"/>
      <c r="C365" s="97"/>
      <c r="D365" s="96" t="s">
        <v>1</v>
      </c>
      <c r="E365" s="98"/>
      <c r="F365" s="98"/>
      <c r="G365" s="99"/>
      <c r="H365" s="96" t="s">
        <v>8</v>
      </c>
      <c r="I365" s="98"/>
      <c r="J365" s="98"/>
      <c r="K365" s="99"/>
    </row>
    <row r="366" spans="1:162" s="25" customFormat="1" ht="39.950000000000003" customHeight="1" thickBot="1" x14ac:dyDescent="0.25">
      <c r="A366" s="26" t="s">
        <v>2</v>
      </c>
      <c r="B366" s="27" t="s">
        <v>3</v>
      </c>
      <c r="C366" s="28" t="s">
        <v>5</v>
      </c>
      <c r="D366" s="30" t="s">
        <v>2</v>
      </c>
      <c r="E366" s="30" t="s">
        <v>3</v>
      </c>
      <c r="F366" s="29" t="s">
        <v>4</v>
      </c>
      <c r="G366" s="71" t="s">
        <v>134</v>
      </c>
      <c r="H366" s="30" t="s">
        <v>2</v>
      </c>
      <c r="I366" s="29" t="s">
        <v>3</v>
      </c>
      <c r="J366" s="29" t="s">
        <v>4</v>
      </c>
      <c r="K366" s="71" t="s">
        <v>134</v>
      </c>
    </row>
    <row r="367" spans="1:162" s="25" customFormat="1" ht="15" x14ac:dyDescent="0.2">
      <c r="A367" s="100" t="s">
        <v>6</v>
      </c>
      <c r="B367" s="101"/>
      <c r="C367" s="102"/>
      <c r="D367" s="31">
        <v>2440</v>
      </c>
      <c r="E367" s="52" t="s">
        <v>94</v>
      </c>
      <c r="F367" s="34">
        <v>6159914</v>
      </c>
      <c r="G367" s="72">
        <v>594648</v>
      </c>
      <c r="H367" s="31"/>
      <c r="I367" s="35"/>
      <c r="J367" s="34"/>
      <c r="K367" s="72"/>
    </row>
    <row r="368" spans="1:162" s="25" customFormat="1" ht="15" x14ac:dyDescent="0.2">
      <c r="A368" s="39"/>
      <c r="B368" s="37"/>
      <c r="C368" s="38"/>
      <c r="D368" s="39"/>
      <c r="E368" s="32"/>
      <c r="F368" s="40"/>
      <c r="G368" s="73"/>
      <c r="H368" s="39"/>
      <c r="I368" s="41"/>
      <c r="J368" s="40"/>
      <c r="K368" s="73"/>
    </row>
    <row r="369" spans="1:11" s="25" customFormat="1" ht="15.75" thickBot="1" x14ac:dyDescent="0.25">
      <c r="A369" s="39"/>
      <c r="B369" s="37"/>
      <c r="C369" s="42"/>
      <c r="D369" s="39"/>
      <c r="E369" s="32"/>
      <c r="F369" s="40"/>
      <c r="G369" s="73"/>
      <c r="H369" s="39"/>
      <c r="I369" s="41"/>
      <c r="J369" s="40"/>
      <c r="K369" s="73"/>
    </row>
    <row r="370" spans="1:11" s="25" customFormat="1" ht="15.75" x14ac:dyDescent="0.2">
      <c r="A370" s="103" t="s">
        <v>7</v>
      </c>
      <c r="B370" s="84"/>
      <c r="C370" s="38">
        <f>SUM(C368:C369)</f>
        <v>0</v>
      </c>
      <c r="D370" s="39"/>
      <c r="E370" s="32"/>
      <c r="F370" s="40"/>
      <c r="G370" s="73"/>
      <c r="H370" s="39"/>
      <c r="I370" s="41"/>
      <c r="J370" s="40"/>
      <c r="K370" s="73"/>
    </row>
    <row r="371" spans="1:11" s="25" customFormat="1" ht="15" x14ac:dyDescent="0.2">
      <c r="A371" s="43"/>
      <c r="B371" s="37"/>
      <c r="C371" s="37"/>
      <c r="D371" s="39"/>
      <c r="E371" s="32"/>
      <c r="F371" s="40"/>
      <c r="G371" s="73"/>
      <c r="H371" s="39"/>
      <c r="I371" s="41"/>
      <c r="J371" s="40"/>
      <c r="K371" s="73"/>
    </row>
    <row r="372" spans="1:11" s="25" customFormat="1" ht="15" x14ac:dyDescent="0.2">
      <c r="A372" s="100" t="s">
        <v>132</v>
      </c>
      <c r="B372" s="101"/>
      <c r="C372" s="101"/>
      <c r="D372" s="39"/>
      <c r="E372" s="32"/>
      <c r="F372" s="40"/>
      <c r="G372" s="73"/>
      <c r="H372" s="39"/>
      <c r="I372" s="41"/>
      <c r="J372" s="40"/>
      <c r="K372" s="73"/>
    </row>
    <row r="373" spans="1:11" s="25" customFormat="1" ht="15" x14ac:dyDescent="0.2">
      <c r="A373" s="44"/>
      <c r="B373" s="37"/>
      <c r="C373" s="38"/>
      <c r="D373" s="39"/>
      <c r="E373" s="32"/>
      <c r="F373" s="40"/>
      <c r="G373" s="73"/>
      <c r="H373" s="39"/>
      <c r="I373" s="41"/>
      <c r="J373" s="40"/>
      <c r="K373" s="73"/>
    </row>
    <row r="374" spans="1:11" s="25" customFormat="1" ht="15.75" thickBot="1" x14ac:dyDescent="0.25">
      <c r="A374" s="44"/>
      <c r="B374" s="37"/>
      <c r="C374" s="42"/>
      <c r="D374" s="39"/>
      <c r="E374" s="32"/>
      <c r="F374" s="45"/>
      <c r="G374" s="74"/>
      <c r="H374" s="39"/>
      <c r="I374" s="41"/>
      <c r="J374" s="45"/>
      <c r="K374" s="74"/>
    </row>
    <row r="375" spans="1:11" s="25" customFormat="1" ht="16.5" thickBot="1" x14ac:dyDescent="0.25">
      <c r="A375" s="104" t="s">
        <v>7</v>
      </c>
      <c r="B375" s="105"/>
      <c r="C375" s="42">
        <f>SUM(C373:C374)</f>
        <v>0</v>
      </c>
      <c r="D375" s="104" t="s">
        <v>7</v>
      </c>
      <c r="E375" s="106"/>
      <c r="F375" s="45">
        <f>SUM(F367:F374)</f>
        <v>6159914</v>
      </c>
      <c r="G375" s="74">
        <f>SUM(G367:G374)</f>
        <v>594648</v>
      </c>
      <c r="H375" s="104" t="s">
        <v>7</v>
      </c>
      <c r="I375" s="106"/>
      <c r="J375" s="45">
        <f>SUM(J367:J374)</f>
        <v>0</v>
      </c>
      <c r="K375" s="74">
        <f>SUM(K367:K374)</f>
        <v>0</v>
      </c>
    </row>
    <row r="376" spans="1:11" s="25" customFormat="1" ht="39.950000000000003" customHeight="1" thickBot="1" x14ac:dyDescent="0.25">
      <c r="A376" s="43"/>
      <c r="B376" s="37"/>
      <c r="C376" s="37"/>
      <c r="D376" s="96" t="s">
        <v>9</v>
      </c>
      <c r="E376" s="98"/>
      <c r="F376" s="98"/>
      <c r="G376" s="99"/>
      <c r="H376" s="37"/>
      <c r="I376" s="46"/>
      <c r="J376" s="37"/>
      <c r="K376" s="32"/>
    </row>
    <row r="377" spans="1:11" s="25" customFormat="1" ht="30.75" thickBot="1" x14ac:dyDescent="0.25">
      <c r="A377" s="43"/>
      <c r="B377" s="37"/>
      <c r="C377" s="37"/>
      <c r="D377" s="30" t="s">
        <v>2</v>
      </c>
      <c r="E377" s="30" t="s">
        <v>3</v>
      </c>
      <c r="F377" s="29" t="s">
        <v>4</v>
      </c>
      <c r="G377" s="71" t="s">
        <v>134</v>
      </c>
      <c r="H377" s="37"/>
      <c r="I377" s="46"/>
      <c r="J377" s="37"/>
      <c r="K377" s="32"/>
    </row>
    <row r="378" spans="1:11" s="25" customFormat="1" ht="15" x14ac:dyDescent="0.2">
      <c r="A378" s="43"/>
      <c r="B378" s="37"/>
      <c r="C378" s="37"/>
      <c r="D378" s="31"/>
      <c r="E378" s="52"/>
      <c r="F378" s="34"/>
      <c r="G378" s="72"/>
      <c r="H378" s="37"/>
      <c r="I378" s="46"/>
      <c r="J378" s="37"/>
      <c r="K378" s="32"/>
    </row>
    <row r="379" spans="1:11" s="25" customFormat="1" ht="15" x14ac:dyDescent="0.2">
      <c r="A379" s="43"/>
      <c r="B379" s="37"/>
      <c r="C379" s="37"/>
      <c r="D379" s="39"/>
      <c r="E379" s="32"/>
      <c r="F379" s="40"/>
      <c r="G379" s="73"/>
      <c r="H379" s="37"/>
      <c r="I379" s="46"/>
      <c r="J379" s="37"/>
      <c r="K379" s="32"/>
    </row>
    <row r="380" spans="1:11" s="25" customFormat="1" ht="15" x14ac:dyDescent="0.2">
      <c r="A380" s="43"/>
      <c r="B380" s="37"/>
      <c r="C380" s="37"/>
      <c r="D380" s="39"/>
      <c r="E380" s="32"/>
      <c r="F380" s="40"/>
      <c r="G380" s="73">
        <v>0</v>
      </c>
      <c r="H380" s="37"/>
      <c r="I380" s="46"/>
      <c r="J380" s="37"/>
      <c r="K380" s="32"/>
    </row>
    <row r="381" spans="1:11" s="25" customFormat="1" ht="15.75" thickBot="1" x14ac:dyDescent="0.25">
      <c r="A381" s="43"/>
      <c r="B381" s="37"/>
      <c r="C381" s="37"/>
      <c r="D381" s="39"/>
      <c r="E381" s="32"/>
      <c r="F381" s="40"/>
      <c r="G381" s="73"/>
      <c r="H381" s="37"/>
      <c r="I381" s="46"/>
      <c r="J381" s="37"/>
      <c r="K381" s="32"/>
    </row>
    <row r="382" spans="1:11" s="25" customFormat="1" ht="15.75" thickBot="1" x14ac:dyDescent="0.25">
      <c r="A382" s="43"/>
      <c r="B382" s="37"/>
      <c r="C382" s="37"/>
      <c r="D382" s="39" t="s">
        <v>7</v>
      </c>
      <c r="E382" s="32"/>
      <c r="F382" s="48">
        <f>SUM(F378:F381)</f>
        <v>0</v>
      </c>
      <c r="G382" s="75">
        <f>SUM(G378:G381)</f>
        <v>0</v>
      </c>
      <c r="H382" s="37"/>
      <c r="I382" s="46"/>
      <c r="J382" s="37"/>
      <c r="K382" s="32"/>
    </row>
    <row r="383" spans="1:11" s="25" customFormat="1" ht="15" x14ac:dyDescent="0.2">
      <c r="A383" s="49"/>
      <c r="B383" s="50"/>
      <c r="C383" s="50"/>
      <c r="D383" s="50"/>
      <c r="E383" s="50"/>
      <c r="F383" s="50"/>
      <c r="G383" s="50"/>
      <c r="H383" s="50"/>
      <c r="I383" s="51"/>
      <c r="J383" s="50"/>
      <c r="K383" s="52"/>
    </row>
    <row r="384" spans="1:11" s="25" customFormat="1" ht="40.5" customHeight="1" x14ac:dyDescent="0.2">
      <c r="A384" s="43"/>
      <c r="B384" s="37"/>
      <c r="C384" s="37"/>
      <c r="D384" s="107" t="str">
        <f>A364</f>
        <v>Division of Personnel</v>
      </c>
      <c r="E384" s="107"/>
      <c r="F384" s="53" t="s">
        <v>10</v>
      </c>
      <c r="G384" s="108" t="s">
        <v>137</v>
      </c>
      <c r="H384" s="108"/>
      <c r="I384" s="46"/>
      <c r="J384" s="37"/>
      <c r="K384" s="32"/>
    </row>
    <row r="385" spans="1:162" s="25" customFormat="1" ht="15.75" x14ac:dyDescent="0.2">
      <c r="A385" s="43"/>
      <c r="B385" s="37"/>
      <c r="C385" s="37"/>
      <c r="D385" s="81" t="s">
        <v>13</v>
      </c>
      <c r="E385" s="81"/>
      <c r="F385" s="54">
        <f>C370</f>
        <v>0</v>
      </c>
      <c r="G385" s="82">
        <f>C375</f>
        <v>0</v>
      </c>
      <c r="H385" s="82"/>
      <c r="I385" s="46"/>
      <c r="J385" s="37"/>
      <c r="K385" s="32"/>
    </row>
    <row r="386" spans="1:162" s="25" customFormat="1" ht="15.75" x14ac:dyDescent="0.2">
      <c r="A386" s="43"/>
      <c r="B386" s="37"/>
      <c r="C386" s="37"/>
      <c r="D386" s="81" t="s">
        <v>14</v>
      </c>
      <c r="E386" s="81"/>
      <c r="F386" s="56"/>
      <c r="G386" s="82"/>
      <c r="H386" s="82"/>
      <c r="I386" s="46"/>
      <c r="J386" s="37"/>
      <c r="K386" s="32"/>
    </row>
    <row r="387" spans="1:162" s="25" customFormat="1" ht="15.75" x14ac:dyDescent="0.2">
      <c r="A387" s="43"/>
      <c r="B387" s="37"/>
      <c r="C387" s="37"/>
      <c r="D387" s="37"/>
      <c r="E387" s="57" t="s">
        <v>11</v>
      </c>
      <c r="F387" s="54">
        <f>F375</f>
        <v>6159914</v>
      </c>
      <c r="G387" s="82">
        <f>G375</f>
        <v>594648</v>
      </c>
      <c r="H387" s="82"/>
      <c r="I387" s="46"/>
      <c r="J387" s="37"/>
      <c r="K387" s="32"/>
    </row>
    <row r="388" spans="1:162" s="25" customFormat="1" ht="15.75" x14ac:dyDescent="0.2">
      <c r="A388" s="43"/>
      <c r="B388" s="37"/>
      <c r="C388" s="37"/>
      <c r="D388" s="56"/>
      <c r="E388" s="56" t="s">
        <v>12</v>
      </c>
      <c r="F388" s="54">
        <f>F382</f>
        <v>0</v>
      </c>
      <c r="G388" s="82">
        <f>G382</f>
        <v>0</v>
      </c>
      <c r="H388" s="82"/>
      <c r="I388" s="46"/>
      <c r="J388" s="37"/>
      <c r="K388" s="32"/>
    </row>
    <row r="389" spans="1:162" s="25" customFormat="1" ht="16.5" thickBot="1" x14ac:dyDescent="0.25">
      <c r="A389" s="43"/>
      <c r="B389" s="37"/>
      <c r="C389" s="37"/>
      <c r="D389" s="81" t="s">
        <v>15</v>
      </c>
      <c r="E389" s="81"/>
      <c r="F389" s="58">
        <f>J375</f>
        <v>0</v>
      </c>
      <c r="G389" s="83">
        <f>K375</f>
        <v>0</v>
      </c>
      <c r="H389" s="83"/>
      <c r="I389" s="46"/>
      <c r="J389" s="37"/>
      <c r="K389" s="32"/>
    </row>
    <row r="390" spans="1:162" s="25" customFormat="1" ht="16.5" thickBot="1" x14ac:dyDescent="0.25">
      <c r="A390" s="43"/>
      <c r="B390" s="37"/>
      <c r="C390" s="37"/>
      <c r="D390" s="84" t="s">
        <v>16</v>
      </c>
      <c r="E390" s="84"/>
      <c r="F390" s="59">
        <f>SUM(F385,F387:F389)</f>
        <v>6159914</v>
      </c>
      <c r="G390" s="85">
        <f>SUM(G385,G387:G389)</f>
        <v>594648</v>
      </c>
      <c r="H390" s="85"/>
      <c r="I390" s="46"/>
      <c r="J390" s="37"/>
      <c r="K390" s="32"/>
    </row>
    <row r="391" spans="1:162" s="25" customFormat="1" ht="15.75" thickTop="1" x14ac:dyDescent="0.2">
      <c r="A391" s="43"/>
      <c r="B391" s="37"/>
      <c r="C391" s="37"/>
      <c r="D391" s="37"/>
      <c r="E391" s="37"/>
      <c r="F391" s="37"/>
      <c r="G391" s="37"/>
      <c r="H391" s="37"/>
      <c r="I391" s="46"/>
      <c r="J391" s="37"/>
      <c r="K391" s="32"/>
    </row>
    <row r="392" spans="1:162" s="25" customFormat="1" ht="15.75" thickBot="1" x14ac:dyDescent="0.25">
      <c r="A392" s="60"/>
      <c r="B392" s="61"/>
      <c r="C392" s="61"/>
      <c r="D392" s="61"/>
      <c r="E392" s="61"/>
      <c r="F392" s="61"/>
      <c r="G392" s="61"/>
      <c r="H392" s="61"/>
      <c r="I392" s="62"/>
      <c r="J392" s="61"/>
      <c r="K392" s="63"/>
    </row>
    <row r="393" spans="1:162" s="47" customFormat="1" ht="21" thickBot="1" x14ac:dyDescent="0.25">
      <c r="A393" s="93" t="s">
        <v>96</v>
      </c>
      <c r="B393" s="94"/>
      <c r="C393" s="94"/>
      <c r="D393" s="94"/>
      <c r="E393" s="94"/>
      <c r="F393" s="94"/>
      <c r="G393" s="94"/>
      <c r="H393" s="94"/>
      <c r="I393" s="94"/>
      <c r="J393" s="94"/>
      <c r="K393" s="9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c r="AK393" s="25"/>
      <c r="AL393" s="25"/>
      <c r="AM393" s="25"/>
      <c r="AN393" s="25"/>
      <c r="AO393" s="25"/>
      <c r="AP393" s="25"/>
      <c r="AQ393" s="25"/>
      <c r="AR393" s="25"/>
      <c r="AS393" s="25"/>
      <c r="AT393" s="25"/>
      <c r="AU393" s="25"/>
      <c r="AV393" s="25"/>
      <c r="AW393" s="25"/>
      <c r="AX393" s="25"/>
      <c r="AY393" s="25"/>
      <c r="AZ393" s="25"/>
      <c r="BA393" s="25"/>
      <c r="BB393" s="25"/>
      <c r="BC393" s="25"/>
      <c r="BD393" s="25"/>
      <c r="BE393" s="25"/>
      <c r="BF393" s="25"/>
      <c r="BG393" s="25"/>
      <c r="BH393" s="25"/>
      <c r="BI393" s="25"/>
      <c r="BJ393" s="25"/>
      <c r="BK393" s="25"/>
      <c r="BL393" s="25"/>
      <c r="BM393" s="25"/>
      <c r="BN393" s="25"/>
      <c r="BO393" s="25"/>
      <c r="BP393" s="25"/>
      <c r="BQ393" s="25"/>
      <c r="BR393" s="25"/>
      <c r="BS393" s="25"/>
      <c r="BT393" s="25"/>
      <c r="BU393" s="25"/>
      <c r="BV393" s="25"/>
      <c r="BW393" s="25"/>
      <c r="BX393" s="25"/>
      <c r="BY393" s="25"/>
      <c r="BZ393" s="25"/>
      <c r="CA393" s="25"/>
      <c r="CB393" s="25"/>
      <c r="CC393" s="25"/>
      <c r="CD393" s="25"/>
      <c r="CE393" s="25"/>
      <c r="CF393" s="25"/>
      <c r="CG393" s="25"/>
      <c r="CH393" s="25"/>
      <c r="CI393" s="25"/>
      <c r="CJ393" s="25"/>
      <c r="CK393" s="25"/>
      <c r="CL393" s="25"/>
      <c r="CM393" s="25"/>
      <c r="CN393" s="25"/>
      <c r="CO393" s="25"/>
      <c r="CP393" s="25"/>
      <c r="CQ393" s="25"/>
      <c r="CR393" s="25"/>
      <c r="CS393" s="25"/>
      <c r="CT393" s="25"/>
      <c r="CU393" s="25"/>
      <c r="CV393" s="25"/>
      <c r="CW393" s="25"/>
      <c r="CX393" s="25"/>
      <c r="CY393" s="25"/>
      <c r="CZ393" s="25"/>
      <c r="DA393" s="25"/>
      <c r="DB393" s="25"/>
      <c r="DC393" s="25"/>
      <c r="DD393" s="25"/>
      <c r="DE393" s="25"/>
      <c r="DF393" s="25"/>
      <c r="DG393" s="25"/>
      <c r="DH393" s="25"/>
      <c r="DI393" s="25"/>
      <c r="DJ393" s="25"/>
      <c r="DK393" s="25"/>
      <c r="DL393" s="25"/>
      <c r="DM393" s="25"/>
      <c r="DN393" s="25"/>
      <c r="DO393" s="25"/>
      <c r="DP393" s="25"/>
      <c r="DQ393" s="25"/>
      <c r="DR393" s="25"/>
      <c r="DS393" s="25"/>
      <c r="DT393" s="25"/>
      <c r="DU393" s="25"/>
      <c r="DV393" s="25"/>
      <c r="DW393" s="25"/>
      <c r="DX393" s="25"/>
      <c r="DY393" s="25"/>
      <c r="DZ393" s="25"/>
      <c r="EA393" s="25"/>
      <c r="EB393" s="25"/>
      <c r="EC393" s="25"/>
      <c r="ED393" s="25"/>
      <c r="EE393" s="25"/>
      <c r="EF393" s="25"/>
      <c r="EG393" s="25"/>
      <c r="EH393" s="25"/>
      <c r="EI393" s="25"/>
      <c r="EJ393" s="25"/>
      <c r="EK393" s="25"/>
      <c r="EL393" s="25"/>
      <c r="EM393" s="25"/>
      <c r="EN393" s="25"/>
      <c r="EO393" s="25"/>
      <c r="EP393" s="25"/>
      <c r="EQ393" s="25"/>
      <c r="ER393" s="25"/>
      <c r="ES393" s="25"/>
      <c r="ET393" s="25"/>
      <c r="EU393" s="25"/>
      <c r="EV393" s="25"/>
      <c r="EW393" s="25"/>
      <c r="EX393" s="25"/>
      <c r="EY393" s="25"/>
      <c r="EZ393" s="25"/>
      <c r="FA393" s="25"/>
      <c r="FB393" s="25"/>
      <c r="FC393" s="25"/>
      <c r="FD393" s="25"/>
      <c r="FE393" s="25"/>
      <c r="FF393" s="25"/>
    </row>
    <row r="394" spans="1:162" s="25" customFormat="1" ht="39.950000000000003" customHeight="1" thickBot="1" x14ac:dyDescent="0.25">
      <c r="A394" s="96" t="s">
        <v>0</v>
      </c>
      <c r="B394" s="97"/>
      <c r="C394" s="97"/>
      <c r="D394" s="96" t="s">
        <v>1</v>
      </c>
      <c r="E394" s="98"/>
      <c r="F394" s="98"/>
      <c r="G394" s="99"/>
      <c r="H394" s="96" t="s">
        <v>8</v>
      </c>
      <c r="I394" s="98"/>
      <c r="J394" s="98"/>
      <c r="K394" s="99"/>
    </row>
    <row r="395" spans="1:162" s="25" customFormat="1" ht="39.950000000000003" customHeight="1" thickBot="1" x14ac:dyDescent="0.25">
      <c r="A395" s="26" t="s">
        <v>2</v>
      </c>
      <c r="B395" s="27" t="s">
        <v>3</v>
      </c>
      <c r="C395" s="28" t="s">
        <v>5</v>
      </c>
      <c r="D395" s="30" t="s">
        <v>2</v>
      </c>
      <c r="E395" s="30" t="s">
        <v>3</v>
      </c>
      <c r="F395" s="29" t="s">
        <v>4</v>
      </c>
      <c r="G395" s="71" t="s">
        <v>134</v>
      </c>
      <c r="H395" s="30" t="s">
        <v>2</v>
      </c>
      <c r="I395" s="29" t="s">
        <v>3</v>
      </c>
      <c r="J395" s="29" t="s">
        <v>4</v>
      </c>
      <c r="K395" s="71" t="s">
        <v>134</v>
      </c>
    </row>
    <row r="396" spans="1:162" s="25" customFormat="1" ht="15" x14ac:dyDescent="0.2">
      <c r="A396" s="100" t="s">
        <v>6</v>
      </c>
      <c r="B396" s="101"/>
      <c r="C396" s="102"/>
      <c r="D396" s="31"/>
      <c r="E396" s="52"/>
      <c r="F396" s="34"/>
      <c r="G396" s="72"/>
      <c r="H396" s="31"/>
      <c r="I396" s="35"/>
      <c r="J396" s="34"/>
      <c r="K396" s="72"/>
    </row>
    <row r="397" spans="1:162" s="25" customFormat="1" ht="15" x14ac:dyDescent="0.2">
      <c r="A397" s="36" t="s">
        <v>95</v>
      </c>
      <c r="B397" s="37" t="s">
        <v>97</v>
      </c>
      <c r="C397" s="38">
        <v>4055</v>
      </c>
      <c r="D397" s="39"/>
      <c r="E397" s="32"/>
      <c r="F397" s="40"/>
      <c r="G397" s="73"/>
      <c r="H397" s="39"/>
      <c r="I397" s="41"/>
      <c r="J397" s="40"/>
      <c r="K397" s="73"/>
    </row>
    <row r="398" spans="1:162" s="25" customFormat="1" ht="15.75" thickBot="1" x14ac:dyDescent="0.25">
      <c r="A398" s="39"/>
      <c r="B398" s="37"/>
      <c r="C398" s="42"/>
      <c r="D398" s="39"/>
      <c r="E398" s="32"/>
      <c r="F398" s="40"/>
      <c r="G398" s="73"/>
      <c r="H398" s="39"/>
      <c r="I398" s="41"/>
      <c r="J398" s="40"/>
      <c r="K398" s="73"/>
    </row>
    <row r="399" spans="1:162" s="25" customFormat="1" ht="15.75" x14ac:dyDescent="0.2">
      <c r="A399" s="103" t="s">
        <v>7</v>
      </c>
      <c r="B399" s="84"/>
      <c r="C399" s="38">
        <f>SUM(C397:C398)</f>
        <v>4055</v>
      </c>
      <c r="D399" s="39"/>
      <c r="E399" s="32"/>
      <c r="F399" s="40"/>
      <c r="G399" s="73"/>
      <c r="H399" s="39"/>
      <c r="I399" s="41"/>
      <c r="J399" s="40"/>
      <c r="K399" s="73"/>
    </row>
    <row r="400" spans="1:162" s="25" customFormat="1" ht="15" x14ac:dyDescent="0.2">
      <c r="A400" s="43"/>
      <c r="B400" s="37"/>
      <c r="C400" s="37"/>
      <c r="D400" s="39"/>
      <c r="E400" s="32"/>
      <c r="F400" s="40"/>
      <c r="G400" s="73"/>
      <c r="H400" s="39"/>
      <c r="I400" s="41"/>
      <c r="J400" s="40"/>
      <c r="K400" s="73"/>
    </row>
    <row r="401" spans="1:11" s="25" customFormat="1" ht="15" x14ac:dyDescent="0.2">
      <c r="A401" s="100" t="s">
        <v>132</v>
      </c>
      <c r="B401" s="101"/>
      <c r="C401" s="101"/>
      <c r="D401" s="39"/>
      <c r="E401" s="32"/>
      <c r="F401" s="40"/>
      <c r="G401" s="73"/>
      <c r="H401" s="39"/>
      <c r="I401" s="41"/>
      <c r="J401" s="40"/>
      <c r="K401" s="73"/>
    </row>
    <row r="402" spans="1:11" s="25" customFormat="1" ht="15" x14ac:dyDescent="0.2">
      <c r="A402" s="44"/>
      <c r="B402" s="37"/>
      <c r="C402" s="38"/>
      <c r="D402" s="39"/>
      <c r="E402" s="32"/>
      <c r="F402" s="40"/>
      <c r="G402" s="73"/>
      <c r="H402" s="39"/>
      <c r="I402" s="41"/>
      <c r="J402" s="40"/>
      <c r="K402" s="73"/>
    </row>
    <row r="403" spans="1:11" s="25" customFormat="1" ht="15.75" thickBot="1" x14ac:dyDescent="0.25">
      <c r="A403" s="44"/>
      <c r="B403" s="37"/>
      <c r="C403" s="42">
        <v>4001</v>
      </c>
      <c r="D403" s="39"/>
      <c r="E403" s="32"/>
      <c r="F403" s="45"/>
      <c r="G403" s="74"/>
      <c r="H403" s="39"/>
      <c r="I403" s="41"/>
      <c r="J403" s="45"/>
      <c r="K403" s="74"/>
    </row>
    <row r="404" spans="1:11" s="25" customFormat="1" ht="16.5" thickBot="1" x14ac:dyDescent="0.25">
      <c r="A404" s="104" t="s">
        <v>7</v>
      </c>
      <c r="B404" s="105"/>
      <c r="C404" s="42">
        <f>SUM(C402:C403)</f>
        <v>4001</v>
      </c>
      <c r="D404" s="104" t="s">
        <v>7</v>
      </c>
      <c r="E404" s="106"/>
      <c r="F404" s="45">
        <f>SUM(F396:F403)</f>
        <v>0</v>
      </c>
      <c r="G404" s="74">
        <f>SUM(G396:G403)</f>
        <v>0</v>
      </c>
      <c r="H404" s="104" t="s">
        <v>7</v>
      </c>
      <c r="I404" s="106"/>
      <c r="J404" s="45">
        <f>SUM(J396:J403)</f>
        <v>0</v>
      </c>
      <c r="K404" s="74">
        <f>SUM(K396:K403)</f>
        <v>0</v>
      </c>
    </row>
    <row r="405" spans="1:11" s="25" customFormat="1" ht="39.950000000000003" customHeight="1" thickBot="1" x14ac:dyDescent="0.25">
      <c r="A405" s="43"/>
      <c r="B405" s="37"/>
      <c r="C405" s="37"/>
      <c r="D405" s="96" t="s">
        <v>9</v>
      </c>
      <c r="E405" s="98"/>
      <c r="F405" s="98"/>
      <c r="G405" s="99"/>
      <c r="H405" s="37"/>
      <c r="I405" s="46"/>
      <c r="J405" s="37"/>
      <c r="K405" s="32"/>
    </row>
    <row r="406" spans="1:11" s="25" customFormat="1" ht="30.75" thickBot="1" x14ac:dyDescent="0.25">
      <c r="A406" s="43"/>
      <c r="B406" s="37"/>
      <c r="C406" s="37"/>
      <c r="D406" s="30" t="s">
        <v>2</v>
      </c>
      <c r="E406" s="30" t="s">
        <v>3</v>
      </c>
      <c r="F406" s="29" t="s">
        <v>4</v>
      </c>
      <c r="G406" s="71" t="s">
        <v>134</v>
      </c>
      <c r="H406" s="37"/>
      <c r="I406" s="46"/>
      <c r="J406" s="37"/>
      <c r="K406" s="32"/>
    </row>
    <row r="407" spans="1:11" s="25" customFormat="1" ht="15" x14ac:dyDescent="0.2">
      <c r="A407" s="43"/>
      <c r="B407" s="37"/>
      <c r="C407" s="37"/>
      <c r="D407" s="31"/>
      <c r="E407" s="52"/>
      <c r="F407" s="34"/>
      <c r="G407" s="72"/>
      <c r="H407" s="37"/>
      <c r="I407" s="46"/>
      <c r="J407" s="37"/>
      <c r="K407" s="32"/>
    </row>
    <row r="408" spans="1:11" s="25" customFormat="1" ht="15" x14ac:dyDescent="0.2">
      <c r="A408" s="43"/>
      <c r="B408" s="37"/>
      <c r="C408" s="37"/>
      <c r="D408" s="39"/>
      <c r="E408" s="32"/>
      <c r="F408" s="40"/>
      <c r="G408" s="73"/>
      <c r="H408" s="37"/>
      <c r="I408" s="46"/>
      <c r="J408" s="37"/>
      <c r="K408" s="32"/>
    </row>
    <row r="409" spans="1:11" s="25" customFormat="1" ht="15" x14ac:dyDescent="0.2">
      <c r="A409" s="43"/>
      <c r="B409" s="37"/>
      <c r="C409" s="37"/>
      <c r="D409" s="39"/>
      <c r="E409" s="32"/>
      <c r="F409" s="40"/>
      <c r="G409" s="73"/>
      <c r="H409" s="37"/>
      <c r="I409" s="46"/>
      <c r="J409" s="37"/>
      <c r="K409" s="32"/>
    </row>
    <row r="410" spans="1:11" s="25" customFormat="1" ht="15.75" thickBot="1" x14ac:dyDescent="0.25">
      <c r="A410" s="43"/>
      <c r="B410" s="37"/>
      <c r="C410" s="37"/>
      <c r="D410" s="39"/>
      <c r="E410" s="32"/>
      <c r="F410" s="40"/>
      <c r="G410" s="73"/>
      <c r="H410" s="37"/>
      <c r="I410" s="46"/>
      <c r="J410" s="37"/>
      <c r="K410" s="32"/>
    </row>
    <row r="411" spans="1:11" s="25" customFormat="1" ht="15.75" thickBot="1" x14ac:dyDescent="0.25">
      <c r="A411" s="43"/>
      <c r="B411" s="37"/>
      <c r="C411" s="37"/>
      <c r="D411" s="39" t="s">
        <v>7</v>
      </c>
      <c r="E411" s="32"/>
      <c r="F411" s="48">
        <f>SUM(F407:F410)</f>
        <v>0</v>
      </c>
      <c r="G411" s="75">
        <f>SUM(G407:G410)</f>
        <v>0</v>
      </c>
      <c r="H411" s="37"/>
      <c r="I411" s="46"/>
      <c r="J411" s="37"/>
      <c r="K411" s="32"/>
    </row>
    <row r="412" spans="1:11" s="25" customFormat="1" ht="15" x14ac:dyDescent="0.2">
      <c r="A412" s="49"/>
      <c r="B412" s="50"/>
      <c r="C412" s="50"/>
      <c r="D412" s="50"/>
      <c r="E412" s="50"/>
      <c r="F412" s="50"/>
      <c r="G412" s="50"/>
      <c r="H412" s="50"/>
      <c r="I412" s="51"/>
      <c r="J412" s="50"/>
      <c r="K412" s="52"/>
    </row>
    <row r="413" spans="1:11" s="25" customFormat="1" ht="40.5" customHeight="1" x14ac:dyDescent="0.2">
      <c r="A413" s="43"/>
      <c r="B413" s="37"/>
      <c r="C413" s="37"/>
      <c r="D413" s="107" t="str">
        <f>A393</f>
        <v>Committee for the Purchase of Commodities and Services from the Handicapped</v>
      </c>
      <c r="E413" s="107"/>
      <c r="F413" s="53" t="s">
        <v>10</v>
      </c>
      <c r="G413" s="108" t="s">
        <v>137</v>
      </c>
      <c r="H413" s="108"/>
      <c r="I413" s="46"/>
      <c r="J413" s="37"/>
      <c r="K413" s="32"/>
    </row>
    <row r="414" spans="1:11" s="25" customFormat="1" ht="15.75" x14ac:dyDescent="0.2">
      <c r="A414" s="43"/>
      <c r="B414" s="37"/>
      <c r="C414" s="37"/>
      <c r="D414" s="81" t="s">
        <v>13</v>
      </c>
      <c r="E414" s="81"/>
      <c r="F414" s="54">
        <f>C399</f>
        <v>4055</v>
      </c>
      <c r="G414" s="82">
        <f>C404</f>
        <v>4001</v>
      </c>
      <c r="H414" s="82"/>
      <c r="I414" s="55" t="s">
        <v>130</v>
      </c>
      <c r="J414" s="37"/>
      <c r="K414" s="32"/>
    </row>
    <row r="415" spans="1:11" s="25" customFormat="1" ht="15.75" x14ac:dyDescent="0.2">
      <c r="A415" s="43"/>
      <c r="B415" s="37"/>
      <c r="C415" s="37"/>
      <c r="D415" s="81" t="s">
        <v>14</v>
      </c>
      <c r="E415" s="81"/>
      <c r="F415" s="56"/>
      <c r="G415" s="82"/>
      <c r="H415" s="82"/>
      <c r="I415" s="46"/>
      <c r="J415" s="37"/>
      <c r="K415" s="32"/>
    </row>
    <row r="416" spans="1:11" s="25" customFormat="1" ht="15.75" x14ac:dyDescent="0.2">
      <c r="A416" s="43"/>
      <c r="B416" s="37"/>
      <c r="C416" s="37"/>
      <c r="D416" s="37"/>
      <c r="E416" s="57" t="s">
        <v>11</v>
      </c>
      <c r="F416" s="54">
        <f>F404</f>
        <v>0</v>
      </c>
      <c r="G416" s="82">
        <f>G404</f>
        <v>0</v>
      </c>
      <c r="H416" s="82"/>
      <c r="I416" s="46"/>
      <c r="J416" s="37"/>
      <c r="K416" s="32"/>
    </row>
    <row r="417" spans="1:162" s="25" customFormat="1" ht="15.75" x14ac:dyDescent="0.2">
      <c r="A417" s="43"/>
      <c r="B417" s="37"/>
      <c r="C417" s="37"/>
      <c r="D417" s="56"/>
      <c r="E417" s="56" t="s">
        <v>12</v>
      </c>
      <c r="F417" s="54">
        <f>F411</f>
        <v>0</v>
      </c>
      <c r="G417" s="82">
        <f>G411</f>
        <v>0</v>
      </c>
      <c r="H417" s="82"/>
      <c r="I417" s="46"/>
      <c r="J417" s="37"/>
      <c r="K417" s="32"/>
    </row>
    <row r="418" spans="1:162" s="25" customFormat="1" ht="16.5" thickBot="1" x14ac:dyDescent="0.25">
      <c r="A418" s="43"/>
      <c r="B418" s="37"/>
      <c r="C418" s="37"/>
      <c r="D418" s="81" t="s">
        <v>15</v>
      </c>
      <c r="E418" s="81"/>
      <c r="F418" s="58">
        <f>J404</f>
        <v>0</v>
      </c>
      <c r="G418" s="83">
        <f>K404</f>
        <v>0</v>
      </c>
      <c r="H418" s="83"/>
      <c r="I418" s="46"/>
      <c r="J418" s="37"/>
      <c r="K418" s="32"/>
    </row>
    <row r="419" spans="1:162" s="25" customFormat="1" ht="16.5" thickBot="1" x14ac:dyDescent="0.25">
      <c r="A419" s="43"/>
      <c r="B419" s="37"/>
      <c r="C419" s="37"/>
      <c r="D419" s="84" t="s">
        <v>16</v>
      </c>
      <c r="E419" s="84"/>
      <c r="F419" s="59">
        <f>SUM(F414,F416:F418)</f>
        <v>4055</v>
      </c>
      <c r="G419" s="85">
        <f>SUM(G414,G416:G418)</f>
        <v>4001</v>
      </c>
      <c r="H419" s="85"/>
      <c r="I419" s="46"/>
      <c r="J419" s="37"/>
      <c r="K419" s="32"/>
    </row>
    <row r="420" spans="1:162" s="25" customFormat="1" ht="15.75" thickTop="1" x14ac:dyDescent="0.2">
      <c r="A420" s="43"/>
      <c r="B420" s="37"/>
      <c r="C420" s="37"/>
      <c r="D420" s="37"/>
      <c r="E420" s="37"/>
      <c r="F420" s="37"/>
      <c r="G420" s="37"/>
      <c r="H420" s="37"/>
      <c r="I420" s="46"/>
      <c r="J420" s="37"/>
      <c r="K420" s="32"/>
    </row>
    <row r="421" spans="1:162" s="25" customFormat="1" ht="15.75" thickBot="1" x14ac:dyDescent="0.25">
      <c r="A421" s="60"/>
      <c r="B421" s="61"/>
      <c r="C421" s="61"/>
      <c r="D421" s="61"/>
      <c r="E421" s="61"/>
      <c r="F421" s="61"/>
      <c r="G421" s="61"/>
      <c r="H421" s="61"/>
      <c r="I421" s="62"/>
      <c r="J421" s="61"/>
      <c r="K421" s="63"/>
    </row>
    <row r="422" spans="1:162" s="47" customFormat="1" ht="21" thickBot="1" x14ac:dyDescent="0.25">
      <c r="A422" s="93" t="s">
        <v>98</v>
      </c>
      <c r="B422" s="94"/>
      <c r="C422" s="94"/>
      <c r="D422" s="94"/>
      <c r="E422" s="94"/>
      <c r="F422" s="94"/>
      <c r="G422" s="94"/>
      <c r="H422" s="94"/>
      <c r="I422" s="94"/>
      <c r="J422" s="94"/>
      <c r="K422" s="9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5"/>
      <c r="AL422" s="25"/>
      <c r="AM422" s="25"/>
      <c r="AN422" s="25"/>
      <c r="AO422" s="25"/>
      <c r="AP422" s="25"/>
      <c r="AQ422" s="25"/>
      <c r="AR422" s="25"/>
      <c r="AS422" s="25"/>
      <c r="AT422" s="25"/>
      <c r="AU422" s="25"/>
      <c r="AV422" s="25"/>
      <c r="AW422" s="25"/>
      <c r="AX422" s="25"/>
      <c r="AY422" s="25"/>
      <c r="AZ422" s="25"/>
      <c r="BA422" s="25"/>
      <c r="BB422" s="25"/>
      <c r="BC422" s="25"/>
      <c r="BD422" s="25"/>
      <c r="BE422" s="25"/>
      <c r="BF422" s="25"/>
      <c r="BG422" s="25"/>
      <c r="BH422" s="25"/>
      <c r="BI422" s="25"/>
      <c r="BJ422" s="25"/>
      <c r="BK422" s="25"/>
      <c r="BL422" s="25"/>
      <c r="BM422" s="25"/>
      <c r="BN422" s="25"/>
      <c r="BO422" s="25"/>
      <c r="BP422" s="25"/>
      <c r="BQ422" s="25"/>
      <c r="BR422" s="25"/>
      <c r="BS422" s="25"/>
      <c r="BT422" s="25"/>
      <c r="BU422" s="25"/>
      <c r="BV422" s="25"/>
      <c r="BW422" s="25"/>
      <c r="BX422" s="25"/>
      <c r="BY422" s="25"/>
      <c r="BZ422" s="25"/>
      <c r="CA422" s="25"/>
      <c r="CB422" s="25"/>
      <c r="CC422" s="25"/>
      <c r="CD422" s="25"/>
      <c r="CE422" s="25"/>
      <c r="CF422" s="25"/>
      <c r="CG422" s="25"/>
      <c r="CH422" s="25"/>
      <c r="CI422" s="25"/>
      <c r="CJ422" s="25"/>
      <c r="CK422" s="25"/>
      <c r="CL422" s="25"/>
      <c r="CM422" s="25"/>
      <c r="CN422" s="25"/>
      <c r="CO422" s="25"/>
      <c r="CP422" s="25"/>
      <c r="CQ422" s="25"/>
      <c r="CR422" s="25"/>
      <c r="CS422" s="25"/>
      <c r="CT422" s="25"/>
      <c r="CU422" s="25"/>
      <c r="CV422" s="25"/>
      <c r="CW422" s="25"/>
      <c r="CX422" s="25"/>
      <c r="CY422" s="25"/>
      <c r="CZ422" s="25"/>
      <c r="DA422" s="25"/>
      <c r="DB422" s="25"/>
      <c r="DC422" s="25"/>
      <c r="DD422" s="25"/>
      <c r="DE422" s="25"/>
      <c r="DF422" s="25"/>
      <c r="DG422" s="25"/>
      <c r="DH422" s="25"/>
      <c r="DI422" s="25"/>
      <c r="DJ422" s="25"/>
      <c r="DK422" s="25"/>
      <c r="DL422" s="25"/>
      <c r="DM422" s="25"/>
      <c r="DN422" s="25"/>
      <c r="DO422" s="25"/>
      <c r="DP422" s="25"/>
      <c r="DQ422" s="25"/>
      <c r="DR422" s="25"/>
      <c r="DS422" s="25"/>
      <c r="DT422" s="25"/>
      <c r="DU422" s="25"/>
      <c r="DV422" s="25"/>
      <c r="DW422" s="25"/>
      <c r="DX422" s="25"/>
      <c r="DY422" s="25"/>
      <c r="DZ422" s="25"/>
      <c r="EA422" s="25"/>
      <c r="EB422" s="25"/>
      <c r="EC422" s="25"/>
      <c r="ED422" s="25"/>
      <c r="EE422" s="25"/>
      <c r="EF422" s="25"/>
      <c r="EG422" s="25"/>
      <c r="EH422" s="25"/>
      <c r="EI422" s="25"/>
      <c r="EJ422" s="25"/>
      <c r="EK422" s="25"/>
      <c r="EL422" s="25"/>
      <c r="EM422" s="25"/>
      <c r="EN422" s="25"/>
      <c r="EO422" s="25"/>
      <c r="EP422" s="25"/>
      <c r="EQ422" s="25"/>
      <c r="ER422" s="25"/>
      <c r="ES422" s="25"/>
      <c r="ET422" s="25"/>
      <c r="EU422" s="25"/>
      <c r="EV422" s="25"/>
      <c r="EW422" s="25"/>
      <c r="EX422" s="25"/>
      <c r="EY422" s="25"/>
      <c r="EZ422" s="25"/>
      <c r="FA422" s="25"/>
      <c r="FB422" s="25"/>
      <c r="FC422" s="25"/>
      <c r="FD422" s="25"/>
      <c r="FE422" s="25"/>
      <c r="FF422" s="25"/>
    </row>
    <row r="423" spans="1:162" s="25" customFormat="1" ht="39.950000000000003" customHeight="1" thickBot="1" x14ac:dyDescent="0.25">
      <c r="A423" s="96" t="s">
        <v>0</v>
      </c>
      <c r="B423" s="97"/>
      <c r="C423" s="97"/>
      <c r="D423" s="96" t="s">
        <v>1</v>
      </c>
      <c r="E423" s="98"/>
      <c r="F423" s="98"/>
      <c r="G423" s="99"/>
      <c r="H423" s="96" t="s">
        <v>8</v>
      </c>
      <c r="I423" s="98"/>
      <c r="J423" s="98"/>
      <c r="K423" s="99"/>
    </row>
    <row r="424" spans="1:162" s="25" customFormat="1" ht="39.950000000000003" customHeight="1" thickBot="1" x14ac:dyDescent="0.25">
      <c r="A424" s="26" t="s">
        <v>2</v>
      </c>
      <c r="B424" s="27" t="s">
        <v>3</v>
      </c>
      <c r="C424" s="28" t="s">
        <v>5</v>
      </c>
      <c r="D424" s="30" t="s">
        <v>2</v>
      </c>
      <c r="E424" s="30" t="s">
        <v>3</v>
      </c>
      <c r="F424" s="29" t="s">
        <v>4</v>
      </c>
      <c r="G424" s="71" t="s">
        <v>134</v>
      </c>
      <c r="H424" s="30" t="s">
        <v>2</v>
      </c>
      <c r="I424" s="29" t="s">
        <v>3</v>
      </c>
      <c r="J424" s="29" t="s">
        <v>4</v>
      </c>
      <c r="K424" s="71" t="s">
        <v>134</v>
      </c>
    </row>
    <row r="425" spans="1:162" s="25" customFormat="1" ht="15" x14ac:dyDescent="0.2">
      <c r="A425" s="100" t="s">
        <v>6</v>
      </c>
      <c r="B425" s="101"/>
      <c r="C425" s="102"/>
      <c r="D425" s="31"/>
      <c r="E425" s="52"/>
      <c r="F425" s="34"/>
      <c r="G425" s="72"/>
      <c r="H425" s="31"/>
      <c r="I425" s="35"/>
      <c r="J425" s="34"/>
      <c r="K425" s="72"/>
    </row>
    <row r="426" spans="1:162" s="25" customFormat="1" ht="15" x14ac:dyDescent="0.2">
      <c r="A426" s="39">
        <v>200</v>
      </c>
      <c r="B426" s="37" t="s">
        <v>128</v>
      </c>
      <c r="C426" s="38">
        <v>21000000</v>
      </c>
      <c r="D426" s="39"/>
      <c r="E426" s="32"/>
      <c r="F426" s="40"/>
      <c r="G426" s="73"/>
      <c r="H426" s="39"/>
      <c r="I426" s="41"/>
      <c r="J426" s="40"/>
      <c r="K426" s="73"/>
    </row>
    <row r="427" spans="1:162" s="25" customFormat="1" ht="15.75" thickBot="1" x14ac:dyDescent="0.25">
      <c r="A427" s="39"/>
      <c r="B427" s="37"/>
      <c r="C427" s="42"/>
      <c r="D427" s="39"/>
      <c r="E427" s="32"/>
      <c r="F427" s="40"/>
      <c r="G427" s="73"/>
      <c r="H427" s="39"/>
      <c r="I427" s="41"/>
      <c r="J427" s="40"/>
      <c r="K427" s="73"/>
    </row>
    <row r="428" spans="1:162" s="25" customFormat="1" ht="15.75" x14ac:dyDescent="0.2">
      <c r="A428" s="103" t="s">
        <v>7</v>
      </c>
      <c r="B428" s="84"/>
      <c r="C428" s="38">
        <f>SUM(C426:C427)</f>
        <v>21000000</v>
      </c>
      <c r="D428" s="39"/>
      <c r="E428" s="32"/>
      <c r="F428" s="40"/>
      <c r="G428" s="73"/>
      <c r="H428" s="39"/>
      <c r="I428" s="41"/>
      <c r="J428" s="40"/>
      <c r="K428" s="73"/>
    </row>
    <row r="429" spans="1:162" s="25" customFormat="1" ht="15" x14ac:dyDescent="0.2">
      <c r="A429" s="43"/>
      <c r="B429" s="37"/>
      <c r="C429" s="37"/>
      <c r="D429" s="39"/>
      <c r="E429" s="32"/>
      <c r="F429" s="40"/>
      <c r="G429" s="73"/>
      <c r="H429" s="39"/>
      <c r="I429" s="41"/>
      <c r="J429" s="40"/>
      <c r="K429" s="73"/>
    </row>
    <row r="430" spans="1:162" s="25" customFormat="1" ht="15" x14ac:dyDescent="0.2">
      <c r="A430" s="100" t="s">
        <v>132</v>
      </c>
      <c r="B430" s="101"/>
      <c r="C430" s="101"/>
      <c r="D430" s="39"/>
      <c r="E430" s="32"/>
      <c r="F430" s="40"/>
      <c r="G430" s="73"/>
      <c r="H430" s="39"/>
      <c r="I430" s="41"/>
      <c r="J430" s="40"/>
      <c r="K430" s="73"/>
    </row>
    <row r="431" spans="1:162" s="25" customFormat="1" ht="15" x14ac:dyDescent="0.2">
      <c r="A431" s="44">
        <v>200</v>
      </c>
      <c r="B431" s="37" t="s">
        <v>128</v>
      </c>
      <c r="C431" s="38">
        <v>0</v>
      </c>
      <c r="D431" s="39"/>
      <c r="E431" s="32"/>
      <c r="F431" s="40"/>
      <c r="G431" s="73"/>
      <c r="H431" s="39"/>
      <c r="I431" s="41"/>
      <c r="J431" s="40"/>
      <c r="K431" s="73"/>
    </row>
    <row r="432" spans="1:162" s="25" customFormat="1" ht="15.75" thickBot="1" x14ac:dyDescent="0.25">
      <c r="A432" s="44"/>
      <c r="B432" s="37"/>
      <c r="C432" s="42"/>
      <c r="D432" s="39"/>
      <c r="E432" s="32"/>
      <c r="F432" s="45"/>
      <c r="G432" s="74"/>
      <c r="H432" s="39"/>
      <c r="I432" s="41"/>
      <c r="J432" s="45"/>
      <c r="K432" s="74"/>
    </row>
    <row r="433" spans="1:11" s="25" customFormat="1" ht="16.5" thickBot="1" x14ac:dyDescent="0.25">
      <c r="A433" s="104" t="s">
        <v>7</v>
      </c>
      <c r="B433" s="105"/>
      <c r="C433" s="42">
        <f>SUM(C431:C432)</f>
        <v>0</v>
      </c>
      <c r="D433" s="104" t="s">
        <v>7</v>
      </c>
      <c r="E433" s="106"/>
      <c r="F433" s="45">
        <f>SUM(F425:F432)</f>
        <v>0</v>
      </c>
      <c r="G433" s="74">
        <f>SUM(G425:G432)</f>
        <v>0</v>
      </c>
      <c r="H433" s="104" t="s">
        <v>7</v>
      </c>
      <c r="I433" s="106"/>
      <c r="J433" s="45">
        <f>SUM(J425:J432)</f>
        <v>0</v>
      </c>
      <c r="K433" s="74">
        <f>SUM(K425:K432)</f>
        <v>0</v>
      </c>
    </row>
    <row r="434" spans="1:11" s="25" customFormat="1" ht="39.950000000000003" customHeight="1" thickBot="1" x14ac:dyDescent="0.25">
      <c r="A434" s="43"/>
      <c r="B434" s="37"/>
      <c r="C434" s="37"/>
      <c r="D434" s="96" t="s">
        <v>9</v>
      </c>
      <c r="E434" s="98"/>
      <c r="F434" s="98"/>
      <c r="G434" s="99"/>
      <c r="H434" s="37"/>
      <c r="I434" s="46"/>
      <c r="J434" s="37"/>
      <c r="K434" s="32"/>
    </row>
    <row r="435" spans="1:11" s="25" customFormat="1" ht="30.75" thickBot="1" x14ac:dyDescent="0.25">
      <c r="A435" s="43"/>
      <c r="B435" s="37"/>
      <c r="C435" s="37"/>
      <c r="D435" s="30" t="s">
        <v>2</v>
      </c>
      <c r="E435" s="30" t="s">
        <v>3</v>
      </c>
      <c r="F435" s="29" t="s">
        <v>4</v>
      </c>
      <c r="G435" s="71" t="s">
        <v>134</v>
      </c>
      <c r="H435" s="37"/>
      <c r="I435" s="46"/>
      <c r="J435" s="37"/>
      <c r="K435" s="32"/>
    </row>
    <row r="436" spans="1:11" s="25" customFormat="1" ht="15" x14ac:dyDescent="0.2">
      <c r="A436" s="43"/>
      <c r="B436" s="37"/>
      <c r="C436" s="37"/>
      <c r="D436" s="31">
        <v>2180</v>
      </c>
      <c r="E436" s="52" t="s">
        <v>99</v>
      </c>
      <c r="F436" s="34">
        <v>743247359</v>
      </c>
      <c r="G436" s="72">
        <v>306621987</v>
      </c>
      <c r="H436" s="37"/>
      <c r="I436" s="46"/>
      <c r="J436" s="37"/>
      <c r="K436" s="32"/>
    </row>
    <row r="437" spans="1:11" s="25" customFormat="1" ht="15" x14ac:dyDescent="0.2">
      <c r="A437" s="43"/>
      <c r="B437" s="37"/>
      <c r="C437" s="37"/>
      <c r="D437" s="39">
        <v>2181</v>
      </c>
      <c r="E437" s="32" t="s">
        <v>100</v>
      </c>
      <c r="F437" s="40">
        <v>5292701</v>
      </c>
      <c r="G437" s="73">
        <v>7369581</v>
      </c>
      <c r="H437" s="37"/>
      <c r="I437" s="46"/>
      <c r="J437" s="37"/>
      <c r="K437" s="32"/>
    </row>
    <row r="438" spans="1:11" s="25" customFormat="1" ht="15" x14ac:dyDescent="0.2">
      <c r="A438" s="43"/>
      <c r="B438" s="37"/>
      <c r="C438" s="37"/>
      <c r="D438" s="39">
        <v>2182</v>
      </c>
      <c r="E438" s="32" t="s">
        <v>101</v>
      </c>
      <c r="F438" s="40">
        <v>9800000</v>
      </c>
      <c r="G438" s="73">
        <v>5742044</v>
      </c>
      <c r="H438" s="37"/>
      <c r="I438" s="46"/>
      <c r="J438" s="37"/>
      <c r="K438" s="32"/>
    </row>
    <row r="439" spans="1:11" s="25" customFormat="1" ht="15.75" thickBot="1" x14ac:dyDescent="0.25">
      <c r="A439" s="43"/>
      <c r="B439" s="37"/>
      <c r="C439" s="37"/>
      <c r="D439" s="39"/>
      <c r="E439" s="32"/>
      <c r="F439" s="40"/>
      <c r="G439" s="73"/>
      <c r="H439" s="37"/>
      <c r="I439" s="46"/>
      <c r="J439" s="37"/>
      <c r="K439" s="32"/>
    </row>
    <row r="440" spans="1:11" s="25" customFormat="1" ht="15.75" thickBot="1" x14ac:dyDescent="0.25">
      <c r="A440" s="43"/>
      <c r="B440" s="37"/>
      <c r="C440" s="37"/>
      <c r="D440" s="39" t="s">
        <v>7</v>
      </c>
      <c r="E440" s="32"/>
      <c r="F440" s="48">
        <f>SUM(F436:F439)</f>
        <v>758340060</v>
      </c>
      <c r="G440" s="75">
        <f>SUM(G436:G439)</f>
        <v>319733612</v>
      </c>
      <c r="H440" s="37"/>
      <c r="I440" s="46"/>
      <c r="J440" s="37"/>
      <c r="K440" s="32"/>
    </row>
    <row r="441" spans="1:11" s="25" customFormat="1" ht="15" x14ac:dyDescent="0.2">
      <c r="A441" s="49"/>
      <c r="B441" s="50"/>
      <c r="C441" s="50"/>
      <c r="D441" s="50"/>
      <c r="E441" s="50"/>
      <c r="F441" s="50"/>
      <c r="G441" s="50"/>
      <c r="H441" s="50"/>
      <c r="I441" s="51"/>
      <c r="J441" s="50"/>
      <c r="K441" s="52"/>
    </row>
    <row r="442" spans="1:11" s="25" customFormat="1" ht="40.5" customHeight="1" x14ac:dyDescent="0.2">
      <c r="A442" s="43"/>
      <c r="B442" s="37"/>
      <c r="C442" s="37"/>
      <c r="D442" s="107" t="str">
        <f>A422</f>
        <v>Public Employees Insurance Agency</v>
      </c>
      <c r="E442" s="107"/>
      <c r="F442" s="53" t="s">
        <v>10</v>
      </c>
      <c r="G442" s="108" t="s">
        <v>137</v>
      </c>
      <c r="H442" s="108"/>
      <c r="I442" s="46"/>
      <c r="J442" s="37"/>
      <c r="K442" s="32"/>
    </row>
    <row r="443" spans="1:11" s="25" customFormat="1" ht="15.75" x14ac:dyDescent="0.2">
      <c r="A443" s="43"/>
      <c r="B443" s="37"/>
      <c r="C443" s="37"/>
      <c r="D443" s="81" t="s">
        <v>13</v>
      </c>
      <c r="E443" s="81"/>
      <c r="F443" s="54">
        <f>C428</f>
        <v>21000000</v>
      </c>
      <c r="G443" s="82">
        <f>C433</f>
        <v>0</v>
      </c>
      <c r="H443" s="82"/>
      <c r="I443" s="46"/>
      <c r="J443" s="37"/>
      <c r="K443" s="32"/>
    </row>
    <row r="444" spans="1:11" s="25" customFormat="1" ht="15.75" x14ac:dyDescent="0.2">
      <c r="A444" s="43"/>
      <c r="B444" s="37"/>
      <c r="C444" s="37"/>
      <c r="D444" s="81" t="s">
        <v>14</v>
      </c>
      <c r="E444" s="81"/>
      <c r="F444" s="56"/>
      <c r="G444" s="82"/>
      <c r="H444" s="82"/>
      <c r="I444" s="46"/>
      <c r="J444" s="37"/>
      <c r="K444" s="32"/>
    </row>
    <row r="445" spans="1:11" s="25" customFormat="1" ht="15.75" x14ac:dyDescent="0.2">
      <c r="A445" s="43"/>
      <c r="B445" s="37"/>
      <c r="C445" s="37"/>
      <c r="D445" s="37"/>
      <c r="E445" s="57" t="s">
        <v>11</v>
      </c>
      <c r="F445" s="54">
        <f>F433</f>
        <v>0</v>
      </c>
      <c r="G445" s="82">
        <f>G433</f>
        <v>0</v>
      </c>
      <c r="H445" s="82"/>
      <c r="I445" s="46"/>
      <c r="J445" s="37"/>
      <c r="K445" s="32"/>
    </row>
    <row r="446" spans="1:11" s="25" customFormat="1" ht="15.75" x14ac:dyDescent="0.2">
      <c r="A446" s="43"/>
      <c r="B446" s="37"/>
      <c r="C446" s="37"/>
      <c r="D446" s="56"/>
      <c r="E446" s="56" t="s">
        <v>12</v>
      </c>
      <c r="F446" s="54">
        <f>F440</f>
        <v>758340060</v>
      </c>
      <c r="G446" s="82">
        <f>G440</f>
        <v>319733612</v>
      </c>
      <c r="H446" s="82"/>
      <c r="I446" s="46"/>
      <c r="J446" s="37"/>
      <c r="K446" s="32"/>
    </row>
    <row r="447" spans="1:11" s="25" customFormat="1" ht="16.5" thickBot="1" x14ac:dyDescent="0.25">
      <c r="A447" s="43"/>
      <c r="B447" s="37"/>
      <c r="C447" s="37"/>
      <c r="D447" s="81" t="s">
        <v>15</v>
      </c>
      <c r="E447" s="81"/>
      <c r="F447" s="58">
        <f>J433</f>
        <v>0</v>
      </c>
      <c r="G447" s="83">
        <f>K433</f>
        <v>0</v>
      </c>
      <c r="H447" s="83"/>
      <c r="I447" s="46"/>
      <c r="J447" s="37"/>
      <c r="K447" s="32"/>
    </row>
    <row r="448" spans="1:11" s="25" customFormat="1" ht="16.5" thickBot="1" x14ac:dyDescent="0.25">
      <c r="A448" s="43"/>
      <c r="B448" s="37"/>
      <c r="C448" s="37"/>
      <c r="D448" s="84" t="s">
        <v>16</v>
      </c>
      <c r="E448" s="84"/>
      <c r="F448" s="59">
        <f>SUM(F443,F445:F447)</f>
        <v>779340060</v>
      </c>
      <c r="G448" s="85">
        <f>SUM(G443,G445:G447)</f>
        <v>319733612</v>
      </c>
      <c r="H448" s="85"/>
      <c r="I448" s="46"/>
      <c r="J448" s="37"/>
      <c r="K448" s="32"/>
    </row>
    <row r="449" spans="1:162" s="25" customFormat="1" ht="15.75" thickTop="1" x14ac:dyDescent="0.2">
      <c r="A449" s="43"/>
      <c r="B449" s="37"/>
      <c r="C449" s="37"/>
      <c r="D449" s="37"/>
      <c r="E449" s="37"/>
      <c r="F449" s="37"/>
      <c r="G449" s="37"/>
      <c r="H449" s="37"/>
      <c r="I449" s="46"/>
      <c r="J449" s="37"/>
      <c r="K449" s="32"/>
    </row>
    <row r="450" spans="1:162" s="25" customFormat="1" ht="15.75" thickBot="1" x14ac:dyDescent="0.25">
      <c r="A450" s="60"/>
      <c r="B450" s="61"/>
      <c r="C450" s="61"/>
      <c r="D450" s="61"/>
      <c r="E450" s="61"/>
      <c r="F450" s="61"/>
      <c r="G450" s="61"/>
      <c r="H450" s="61"/>
      <c r="I450" s="62"/>
      <c r="J450" s="61"/>
      <c r="K450" s="63"/>
    </row>
    <row r="451" spans="1:162" s="47" customFormat="1" ht="21" thickBot="1" x14ac:dyDescent="0.25">
      <c r="A451" s="93" t="s">
        <v>107</v>
      </c>
      <c r="B451" s="94"/>
      <c r="C451" s="94"/>
      <c r="D451" s="94"/>
      <c r="E451" s="94"/>
      <c r="F451" s="94"/>
      <c r="G451" s="94"/>
      <c r="H451" s="94"/>
      <c r="I451" s="94"/>
      <c r="J451" s="94"/>
      <c r="K451" s="95"/>
      <c r="L451" s="25"/>
      <c r="M451" s="25"/>
      <c r="N451" s="25"/>
      <c r="O451" s="25"/>
      <c r="P451" s="25"/>
      <c r="Q451" s="25"/>
      <c r="R451" s="25"/>
      <c r="S451" s="25"/>
      <c r="T451" s="25"/>
      <c r="U451" s="25"/>
      <c r="V451" s="25"/>
      <c r="W451" s="25"/>
      <c r="X451" s="25"/>
      <c r="Y451" s="25"/>
      <c r="Z451" s="25"/>
      <c r="AA451" s="25"/>
      <c r="AB451" s="25"/>
      <c r="AC451" s="25"/>
      <c r="AD451" s="25"/>
      <c r="AE451" s="25"/>
      <c r="AF451" s="25"/>
      <c r="AG451" s="25"/>
      <c r="AH451" s="25"/>
      <c r="AI451" s="25"/>
      <c r="AJ451" s="25"/>
      <c r="AK451" s="25"/>
      <c r="AL451" s="25"/>
      <c r="AM451" s="25"/>
      <c r="AN451" s="25"/>
      <c r="AO451" s="25"/>
      <c r="AP451" s="25"/>
      <c r="AQ451" s="25"/>
      <c r="AR451" s="25"/>
      <c r="AS451" s="25"/>
      <c r="AT451" s="25"/>
      <c r="AU451" s="25"/>
      <c r="AV451" s="25"/>
      <c r="AW451" s="25"/>
      <c r="AX451" s="25"/>
      <c r="AY451" s="25"/>
      <c r="AZ451" s="25"/>
      <c r="BA451" s="25"/>
      <c r="BB451" s="25"/>
      <c r="BC451" s="25"/>
      <c r="BD451" s="25"/>
      <c r="BE451" s="25"/>
      <c r="BF451" s="25"/>
      <c r="BG451" s="25"/>
      <c r="BH451" s="25"/>
      <c r="BI451" s="25"/>
      <c r="BJ451" s="25"/>
      <c r="BK451" s="25"/>
      <c r="BL451" s="25"/>
      <c r="BM451" s="25"/>
      <c r="BN451" s="25"/>
      <c r="BO451" s="25"/>
      <c r="BP451" s="25"/>
      <c r="BQ451" s="25"/>
      <c r="BR451" s="25"/>
      <c r="BS451" s="25"/>
      <c r="BT451" s="25"/>
      <c r="BU451" s="25"/>
      <c r="BV451" s="25"/>
      <c r="BW451" s="25"/>
      <c r="BX451" s="25"/>
      <c r="BY451" s="25"/>
      <c r="BZ451" s="25"/>
      <c r="CA451" s="25"/>
      <c r="CB451" s="25"/>
      <c r="CC451" s="25"/>
      <c r="CD451" s="25"/>
      <c r="CE451" s="25"/>
      <c r="CF451" s="25"/>
      <c r="CG451" s="25"/>
      <c r="CH451" s="25"/>
      <c r="CI451" s="25"/>
      <c r="CJ451" s="25"/>
      <c r="CK451" s="25"/>
      <c r="CL451" s="25"/>
      <c r="CM451" s="25"/>
      <c r="CN451" s="25"/>
      <c r="CO451" s="25"/>
      <c r="CP451" s="25"/>
      <c r="CQ451" s="25"/>
      <c r="CR451" s="25"/>
      <c r="CS451" s="25"/>
      <c r="CT451" s="25"/>
      <c r="CU451" s="25"/>
      <c r="CV451" s="25"/>
      <c r="CW451" s="25"/>
      <c r="CX451" s="25"/>
      <c r="CY451" s="25"/>
      <c r="CZ451" s="25"/>
      <c r="DA451" s="25"/>
      <c r="DB451" s="25"/>
      <c r="DC451" s="25"/>
      <c r="DD451" s="25"/>
      <c r="DE451" s="25"/>
      <c r="DF451" s="25"/>
      <c r="DG451" s="25"/>
      <c r="DH451" s="25"/>
      <c r="DI451" s="25"/>
      <c r="DJ451" s="25"/>
      <c r="DK451" s="25"/>
      <c r="DL451" s="25"/>
      <c r="DM451" s="25"/>
      <c r="DN451" s="25"/>
      <c r="DO451" s="25"/>
      <c r="DP451" s="25"/>
      <c r="DQ451" s="25"/>
      <c r="DR451" s="25"/>
      <c r="DS451" s="25"/>
      <c r="DT451" s="25"/>
      <c r="DU451" s="25"/>
      <c r="DV451" s="25"/>
      <c r="DW451" s="25"/>
      <c r="DX451" s="25"/>
      <c r="DY451" s="25"/>
      <c r="DZ451" s="25"/>
      <c r="EA451" s="25"/>
      <c r="EB451" s="25"/>
      <c r="EC451" s="25"/>
      <c r="ED451" s="25"/>
      <c r="EE451" s="25"/>
      <c r="EF451" s="25"/>
      <c r="EG451" s="25"/>
      <c r="EH451" s="25"/>
      <c r="EI451" s="25"/>
      <c r="EJ451" s="25"/>
      <c r="EK451" s="25"/>
      <c r="EL451" s="25"/>
      <c r="EM451" s="25"/>
      <c r="EN451" s="25"/>
      <c r="EO451" s="25"/>
      <c r="EP451" s="25"/>
      <c r="EQ451" s="25"/>
      <c r="ER451" s="25"/>
      <c r="ES451" s="25"/>
      <c r="ET451" s="25"/>
      <c r="EU451" s="25"/>
      <c r="EV451" s="25"/>
      <c r="EW451" s="25"/>
      <c r="EX451" s="25"/>
      <c r="EY451" s="25"/>
      <c r="EZ451" s="25"/>
      <c r="FA451" s="25"/>
      <c r="FB451" s="25"/>
      <c r="FC451" s="25"/>
      <c r="FD451" s="25"/>
      <c r="FE451" s="25"/>
      <c r="FF451" s="25"/>
    </row>
    <row r="452" spans="1:162" s="25" customFormat="1" ht="39.950000000000003" customHeight="1" thickBot="1" x14ac:dyDescent="0.25">
      <c r="A452" s="96" t="s">
        <v>0</v>
      </c>
      <c r="B452" s="97"/>
      <c r="C452" s="97"/>
      <c r="D452" s="96" t="s">
        <v>1</v>
      </c>
      <c r="E452" s="98"/>
      <c r="F452" s="98"/>
      <c r="G452" s="99"/>
      <c r="H452" s="96" t="s">
        <v>8</v>
      </c>
      <c r="I452" s="98"/>
      <c r="J452" s="98"/>
      <c r="K452" s="99"/>
    </row>
    <row r="453" spans="1:162" s="25" customFormat="1" ht="30.75" thickBot="1" x14ac:dyDescent="0.25">
      <c r="A453" s="26" t="s">
        <v>2</v>
      </c>
      <c r="B453" s="27" t="s">
        <v>3</v>
      </c>
      <c r="C453" s="28" t="s">
        <v>5</v>
      </c>
      <c r="D453" s="30" t="s">
        <v>2</v>
      </c>
      <c r="E453" s="30" t="s">
        <v>3</v>
      </c>
      <c r="F453" s="29" t="s">
        <v>4</v>
      </c>
      <c r="G453" s="71" t="s">
        <v>134</v>
      </c>
      <c r="H453" s="30" t="s">
        <v>2</v>
      </c>
      <c r="I453" s="29" t="s">
        <v>3</v>
      </c>
      <c r="J453" s="29" t="s">
        <v>4</v>
      </c>
      <c r="K453" s="71" t="s">
        <v>134</v>
      </c>
    </row>
    <row r="454" spans="1:162" s="25" customFormat="1" ht="15" x14ac:dyDescent="0.2">
      <c r="A454" s="100" t="s">
        <v>6</v>
      </c>
      <c r="B454" s="101"/>
      <c r="C454" s="102"/>
      <c r="D454" s="31"/>
      <c r="E454" s="52"/>
      <c r="F454" s="34"/>
      <c r="G454" s="72"/>
      <c r="H454" s="31"/>
      <c r="I454" s="35"/>
      <c r="J454" s="34"/>
      <c r="K454" s="72"/>
    </row>
    <row r="455" spans="1:162" s="25" customFormat="1" ht="15" x14ac:dyDescent="0.2">
      <c r="A455" s="36"/>
      <c r="B455" s="37"/>
      <c r="C455" s="38"/>
      <c r="D455" s="39"/>
      <c r="E455" s="32"/>
      <c r="F455" s="40"/>
      <c r="G455" s="73"/>
      <c r="H455" s="39"/>
      <c r="I455" s="41"/>
      <c r="J455" s="40"/>
      <c r="K455" s="73"/>
    </row>
    <row r="456" spans="1:162" s="25" customFormat="1" ht="15.75" thickBot="1" x14ac:dyDescent="0.25">
      <c r="A456" s="39"/>
      <c r="B456" s="37"/>
      <c r="C456" s="42"/>
      <c r="D456" s="39"/>
      <c r="E456" s="32"/>
      <c r="F456" s="40"/>
      <c r="G456" s="73"/>
      <c r="H456" s="39"/>
      <c r="I456" s="41"/>
      <c r="J456" s="40"/>
      <c r="K456" s="73"/>
    </row>
    <row r="457" spans="1:162" s="25" customFormat="1" ht="15.75" x14ac:dyDescent="0.2">
      <c r="A457" s="103" t="s">
        <v>7</v>
      </c>
      <c r="B457" s="84"/>
      <c r="C457" s="38">
        <f>SUM(C455:C456)</f>
        <v>0</v>
      </c>
      <c r="D457" s="39"/>
      <c r="E457" s="32"/>
      <c r="F457" s="40"/>
      <c r="G457" s="73"/>
      <c r="H457" s="39"/>
      <c r="I457" s="41"/>
      <c r="J457" s="40"/>
      <c r="K457" s="73"/>
    </row>
    <row r="458" spans="1:162" s="25" customFormat="1" ht="15" x14ac:dyDescent="0.2">
      <c r="A458" s="43"/>
      <c r="B458" s="37"/>
      <c r="C458" s="37"/>
      <c r="D458" s="39"/>
      <c r="E458" s="32"/>
      <c r="F458" s="40"/>
      <c r="G458" s="73"/>
      <c r="H458" s="39"/>
      <c r="I458" s="41"/>
      <c r="J458" s="40"/>
      <c r="K458" s="73"/>
    </row>
    <row r="459" spans="1:162" s="25" customFormat="1" ht="15" x14ac:dyDescent="0.2">
      <c r="A459" s="100" t="s">
        <v>132</v>
      </c>
      <c r="B459" s="101"/>
      <c r="C459" s="101"/>
      <c r="D459" s="39"/>
      <c r="E459" s="32"/>
      <c r="F459" s="40"/>
      <c r="G459" s="73"/>
      <c r="H459" s="39"/>
      <c r="I459" s="41"/>
      <c r="J459" s="40"/>
      <c r="K459" s="73"/>
    </row>
    <row r="460" spans="1:162" s="25" customFormat="1" ht="15" x14ac:dyDescent="0.2">
      <c r="A460" s="44"/>
      <c r="B460" s="37"/>
      <c r="C460" s="38"/>
      <c r="D460" s="39"/>
      <c r="E460" s="32"/>
      <c r="F460" s="40"/>
      <c r="G460" s="73"/>
      <c r="H460" s="39"/>
      <c r="I460" s="41"/>
      <c r="J460" s="40"/>
      <c r="K460" s="73"/>
    </row>
    <row r="461" spans="1:162" s="25" customFormat="1" ht="15.75" thickBot="1" x14ac:dyDescent="0.25">
      <c r="A461" s="44"/>
      <c r="B461" s="37"/>
      <c r="C461" s="42"/>
      <c r="D461" s="39"/>
      <c r="E461" s="32"/>
      <c r="F461" s="45"/>
      <c r="G461" s="74"/>
      <c r="H461" s="39"/>
      <c r="I461" s="41"/>
      <c r="J461" s="45"/>
      <c r="K461" s="74"/>
    </row>
    <row r="462" spans="1:162" s="25" customFormat="1" ht="16.5" thickBot="1" x14ac:dyDescent="0.25">
      <c r="A462" s="104" t="s">
        <v>7</v>
      </c>
      <c r="B462" s="105"/>
      <c r="C462" s="42">
        <f>SUM(C460:C461)</f>
        <v>0</v>
      </c>
      <c r="D462" s="104" t="s">
        <v>7</v>
      </c>
      <c r="E462" s="106"/>
      <c r="F462" s="45">
        <f>SUM(F454:F461)</f>
        <v>0</v>
      </c>
      <c r="G462" s="74">
        <f>SUM(G454:G461)</f>
        <v>0</v>
      </c>
      <c r="H462" s="104" t="s">
        <v>7</v>
      </c>
      <c r="I462" s="106"/>
      <c r="J462" s="45">
        <f>SUM(J454:J461)</f>
        <v>0</v>
      </c>
      <c r="K462" s="74">
        <f>SUM(K454:K461)</f>
        <v>0</v>
      </c>
    </row>
    <row r="463" spans="1:162" s="25" customFormat="1" ht="39.950000000000003" customHeight="1" thickBot="1" x14ac:dyDescent="0.25">
      <c r="A463" s="43"/>
      <c r="B463" s="37"/>
      <c r="C463" s="37"/>
      <c r="D463" s="96" t="s">
        <v>9</v>
      </c>
      <c r="E463" s="98"/>
      <c r="F463" s="98"/>
      <c r="G463" s="99"/>
      <c r="H463" s="37"/>
      <c r="I463" s="46"/>
      <c r="J463" s="37"/>
      <c r="K463" s="32"/>
    </row>
    <row r="464" spans="1:162" s="25" customFormat="1" ht="30.75" thickBot="1" x14ac:dyDescent="0.25">
      <c r="A464" s="43"/>
      <c r="B464" s="37"/>
      <c r="C464" s="37"/>
      <c r="D464" s="30" t="s">
        <v>2</v>
      </c>
      <c r="E464" s="30" t="s">
        <v>3</v>
      </c>
      <c r="F464" s="29" t="s">
        <v>4</v>
      </c>
      <c r="G464" s="71" t="s">
        <v>134</v>
      </c>
      <c r="H464" s="37"/>
      <c r="I464" s="46"/>
      <c r="J464" s="37"/>
      <c r="K464" s="32"/>
    </row>
    <row r="465" spans="1:162" s="25" customFormat="1" ht="15" x14ac:dyDescent="0.2">
      <c r="A465" s="43"/>
      <c r="B465" s="37"/>
      <c r="C465" s="37"/>
      <c r="D465" s="31">
        <v>2541</v>
      </c>
      <c r="E465" s="52" t="s">
        <v>108</v>
      </c>
      <c r="F465" s="34">
        <v>238811689</v>
      </c>
      <c r="G465" s="72">
        <v>1417527647</v>
      </c>
      <c r="H465" s="37"/>
      <c r="I465" s="46"/>
      <c r="J465" s="37"/>
      <c r="K465" s="32"/>
    </row>
    <row r="466" spans="1:162" s="25" customFormat="1" ht="15" x14ac:dyDescent="0.2">
      <c r="A466" s="43"/>
      <c r="B466" s="37"/>
      <c r="C466" s="37"/>
      <c r="D466" s="39"/>
      <c r="E466" s="32"/>
      <c r="F466" s="40"/>
      <c r="G466" s="73"/>
      <c r="H466" s="37"/>
      <c r="I466" s="46"/>
      <c r="J466" s="37"/>
      <c r="K466" s="32"/>
    </row>
    <row r="467" spans="1:162" s="25" customFormat="1" ht="15" x14ac:dyDescent="0.2">
      <c r="A467" s="43"/>
      <c r="B467" s="37"/>
      <c r="C467" s="37"/>
      <c r="D467" s="39"/>
      <c r="E467" s="32"/>
      <c r="F467" s="40"/>
      <c r="G467" s="73"/>
      <c r="H467" s="37"/>
      <c r="I467" s="46"/>
      <c r="J467" s="37"/>
      <c r="K467" s="32"/>
    </row>
    <row r="468" spans="1:162" s="25" customFormat="1" ht="15.75" thickBot="1" x14ac:dyDescent="0.25">
      <c r="A468" s="43"/>
      <c r="B468" s="37"/>
      <c r="C468" s="37"/>
      <c r="D468" s="39"/>
      <c r="E468" s="32"/>
      <c r="F468" s="40"/>
      <c r="G468" s="73"/>
      <c r="H468" s="37"/>
      <c r="I468" s="46"/>
      <c r="J468" s="37"/>
      <c r="K468" s="32"/>
    </row>
    <row r="469" spans="1:162" s="25" customFormat="1" ht="15.75" thickBot="1" x14ac:dyDescent="0.25">
      <c r="A469" s="43"/>
      <c r="B469" s="37"/>
      <c r="C469" s="37"/>
      <c r="D469" s="39" t="s">
        <v>7</v>
      </c>
      <c r="E469" s="32"/>
      <c r="F469" s="48">
        <f>SUM(F465:F468)</f>
        <v>238811689</v>
      </c>
      <c r="G469" s="75">
        <f>SUM(G465:G468)</f>
        <v>1417527647</v>
      </c>
      <c r="H469" s="37"/>
      <c r="I469" s="46"/>
      <c r="J469" s="37"/>
      <c r="K469" s="32"/>
    </row>
    <row r="470" spans="1:162" s="25" customFormat="1" ht="15" x14ac:dyDescent="0.2">
      <c r="A470" s="49"/>
      <c r="B470" s="50"/>
      <c r="C470" s="50"/>
      <c r="D470" s="50"/>
      <c r="E470" s="50"/>
      <c r="F470" s="50"/>
      <c r="G470" s="50"/>
      <c r="H470" s="50"/>
      <c r="I470" s="51"/>
      <c r="J470" s="50"/>
      <c r="K470" s="52"/>
    </row>
    <row r="471" spans="1:162" s="25" customFormat="1" ht="40.5" customHeight="1" x14ac:dyDescent="0.2">
      <c r="A471" s="43"/>
      <c r="B471" s="37"/>
      <c r="C471" s="37"/>
      <c r="D471" s="107" t="str">
        <f>A451</f>
        <v>Retiree Health Benefit Trust Fund</v>
      </c>
      <c r="E471" s="107"/>
      <c r="F471" s="53" t="s">
        <v>10</v>
      </c>
      <c r="G471" s="108" t="s">
        <v>137</v>
      </c>
      <c r="H471" s="108"/>
      <c r="I471" s="46"/>
      <c r="J471" s="37"/>
      <c r="K471" s="32"/>
    </row>
    <row r="472" spans="1:162" s="25" customFormat="1" ht="15.75" x14ac:dyDescent="0.2">
      <c r="A472" s="43"/>
      <c r="B472" s="37"/>
      <c r="C472" s="37"/>
      <c r="D472" s="81" t="s">
        <v>13</v>
      </c>
      <c r="E472" s="81"/>
      <c r="F472" s="54">
        <f>C457</f>
        <v>0</v>
      </c>
      <c r="G472" s="82">
        <f>C462</f>
        <v>0</v>
      </c>
      <c r="H472" s="82"/>
      <c r="I472" s="46"/>
      <c r="J472" s="37"/>
      <c r="K472" s="32"/>
    </row>
    <row r="473" spans="1:162" s="25" customFormat="1" ht="15.75" x14ac:dyDescent="0.2">
      <c r="A473" s="43"/>
      <c r="B473" s="37"/>
      <c r="C473" s="37"/>
      <c r="D473" s="81" t="s">
        <v>14</v>
      </c>
      <c r="E473" s="81"/>
      <c r="F473" s="56"/>
      <c r="G473" s="82"/>
      <c r="H473" s="82"/>
      <c r="I473" s="46"/>
      <c r="J473" s="37"/>
      <c r="K473" s="32"/>
    </row>
    <row r="474" spans="1:162" s="25" customFormat="1" ht="15.75" x14ac:dyDescent="0.2">
      <c r="A474" s="43"/>
      <c r="B474" s="37"/>
      <c r="C474" s="37"/>
      <c r="D474" s="37"/>
      <c r="E474" s="57" t="s">
        <v>11</v>
      </c>
      <c r="F474" s="54">
        <f>F462</f>
        <v>0</v>
      </c>
      <c r="G474" s="82">
        <f>G462</f>
        <v>0</v>
      </c>
      <c r="H474" s="82"/>
      <c r="I474" s="46"/>
      <c r="J474" s="37"/>
      <c r="K474" s="32"/>
    </row>
    <row r="475" spans="1:162" s="25" customFormat="1" ht="15.75" x14ac:dyDescent="0.2">
      <c r="A475" s="43"/>
      <c r="B475" s="37"/>
      <c r="C475" s="37"/>
      <c r="D475" s="56"/>
      <c r="E475" s="56" t="s">
        <v>12</v>
      </c>
      <c r="F475" s="54">
        <f>F469</f>
        <v>238811689</v>
      </c>
      <c r="G475" s="82">
        <f>G469</f>
        <v>1417527647</v>
      </c>
      <c r="H475" s="82"/>
      <c r="I475" s="46"/>
      <c r="J475" s="37"/>
      <c r="K475" s="32"/>
    </row>
    <row r="476" spans="1:162" s="25" customFormat="1" ht="16.5" thickBot="1" x14ac:dyDescent="0.25">
      <c r="A476" s="43"/>
      <c r="B476" s="37"/>
      <c r="C476" s="37"/>
      <c r="D476" s="81" t="s">
        <v>15</v>
      </c>
      <c r="E476" s="81"/>
      <c r="F476" s="58">
        <f>J462</f>
        <v>0</v>
      </c>
      <c r="G476" s="83">
        <f>K462</f>
        <v>0</v>
      </c>
      <c r="H476" s="83"/>
      <c r="I476" s="46"/>
      <c r="J476" s="37"/>
      <c r="K476" s="32"/>
    </row>
    <row r="477" spans="1:162" s="25" customFormat="1" ht="16.5" thickBot="1" x14ac:dyDescent="0.25">
      <c r="A477" s="43"/>
      <c r="B477" s="37"/>
      <c r="C477" s="37"/>
      <c r="D477" s="84" t="s">
        <v>16</v>
      </c>
      <c r="E477" s="84"/>
      <c r="F477" s="59">
        <f>SUM(F472,F474:F476)</f>
        <v>238811689</v>
      </c>
      <c r="G477" s="85">
        <f>SUM(G472,G474:G476)</f>
        <v>1417527647</v>
      </c>
      <c r="H477" s="85"/>
      <c r="I477" s="46"/>
      <c r="J477" s="37"/>
      <c r="K477" s="32"/>
    </row>
    <row r="478" spans="1:162" s="25" customFormat="1" ht="15.75" thickTop="1" x14ac:dyDescent="0.2">
      <c r="A478" s="43"/>
      <c r="B478" s="37"/>
      <c r="C478" s="37"/>
      <c r="D478" s="37"/>
      <c r="E478" s="37"/>
      <c r="F478" s="37"/>
      <c r="G478" s="37"/>
      <c r="H478" s="37"/>
      <c r="I478" s="46"/>
      <c r="J478" s="37"/>
      <c r="K478" s="32"/>
    </row>
    <row r="479" spans="1:162" s="25" customFormat="1" ht="15.75" thickBot="1" x14ac:dyDescent="0.25">
      <c r="A479" s="60"/>
      <c r="B479" s="61"/>
      <c r="C479" s="61"/>
      <c r="D479" s="61"/>
      <c r="E479" s="61"/>
      <c r="F479" s="61"/>
      <c r="G479" s="61"/>
      <c r="H479" s="61"/>
      <c r="I479" s="62"/>
      <c r="J479" s="61"/>
      <c r="K479" s="63"/>
    </row>
    <row r="480" spans="1:162" s="47" customFormat="1" ht="21" thickBot="1" x14ac:dyDescent="0.25">
      <c r="A480" s="93" t="s">
        <v>102</v>
      </c>
      <c r="B480" s="94"/>
      <c r="C480" s="94"/>
      <c r="D480" s="94"/>
      <c r="E480" s="94"/>
      <c r="F480" s="94"/>
      <c r="G480" s="94"/>
      <c r="H480" s="94"/>
      <c r="I480" s="94"/>
      <c r="J480" s="94"/>
      <c r="K480" s="95"/>
      <c r="L480" s="25"/>
      <c r="M480" s="25"/>
      <c r="N480" s="25"/>
      <c r="O480" s="25"/>
      <c r="P480" s="25"/>
      <c r="Q480" s="25"/>
      <c r="R480" s="25"/>
      <c r="S480" s="25"/>
      <c r="T480" s="25"/>
      <c r="U480" s="25"/>
      <c r="V480" s="25"/>
      <c r="W480" s="25"/>
      <c r="X480" s="25"/>
      <c r="Y480" s="25"/>
      <c r="Z480" s="25"/>
      <c r="AA480" s="25"/>
      <c r="AB480" s="25"/>
      <c r="AC480" s="25"/>
      <c r="AD480" s="25"/>
      <c r="AE480" s="25"/>
      <c r="AF480" s="25"/>
      <c r="AG480" s="25"/>
      <c r="AH480" s="25"/>
      <c r="AI480" s="25"/>
      <c r="AJ480" s="25"/>
      <c r="AK480" s="25"/>
      <c r="AL480" s="25"/>
      <c r="AM480" s="25"/>
      <c r="AN480" s="25"/>
      <c r="AO480" s="25"/>
      <c r="AP480" s="25"/>
      <c r="AQ480" s="25"/>
      <c r="AR480" s="25"/>
      <c r="AS480" s="25"/>
      <c r="AT480" s="25"/>
      <c r="AU480" s="25"/>
      <c r="AV480" s="25"/>
      <c r="AW480" s="25"/>
      <c r="AX480" s="25"/>
      <c r="AY480" s="25"/>
      <c r="AZ480" s="25"/>
      <c r="BA480" s="25"/>
      <c r="BB480" s="25"/>
      <c r="BC480" s="25"/>
      <c r="BD480" s="25"/>
      <c r="BE480" s="25"/>
      <c r="BF480" s="25"/>
      <c r="BG480" s="25"/>
      <c r="BH480" s="25"/>
      <c r="BI480" s="25"/>
      <c r="BJ480" s="25"/>
      <c r="BK480" s="25"/>
      <c r="BL480" s="25"/>
      <c r="BM480" s="25"/>
      <c r="BN480" s="25"/>
      <c r="BO480" s="25"/>
      <c r="BP480" s="25"/>
      <c r="BQ480" s="25"/>
      <c r="BR480" s="25"/>
      <c r="BS480" s="25"/>
      <c r="BT480" s="25"/>
      <c r="BU480" s="25"/>
      <c r="BV480" s="25"/>
      <c r="BW480" s="25"/>
      <c r="BX480" s="25"/>
      <c r="BY480" s="25"/>
      <c r="BZ480" s="25"/>
      <c r="CA480" s="25"/>
      <c r="CB480" s="25"/>
      <c r="CC480" s="25"/>
      <c r="CD480" s="25"/>
      <c r="CE480" s="25"/>
      <c r="CF480" s="25"/>
      <c r="CG480" s="25"/>
      <c r="CH480" s="25"/>
      <c r="CI480" s="25"/>
      <c r="CJ480" s="25"/>
      <c r="CK480" s="25"/>
      <c r="CL480" s="25"/>
      <c r="CM480" s="25"/>
      <c r="CN480" s="25"/>
      <c r="CO480" s="25"/>
      <c r="CP480" s="25"/>
      <c r="CQ480" s="25"/>
      <c r="CR480" s="25"/>
      <c r="CS480" s="25"/>
      <c r="CT480" s="25"/>
      <c r="CU480" s="25"/>
      <c r="CV480" s="25"/>
      <c r="CW480" s="25"/>
      <c r="CX480" s="25"/>
      <c r="CY480" s="25"/>
      <c r="CZ480" s="25"/>
      <c r="DA480" s="25"/>
      <c r="DB480" s="25"/>
      <c r="DC480" s="25"/>
      <c r="DD480" s="25"/>
      <c r="DE480" s="25"/>
      <c r="DF480" s="25"/>
      <c r="DG480" s="25"/>
      <c r="DH480" s="25"/>
      <c r="DI480" s="25"/>
      <c r="DJ480" s="25"/>
      <c r="DK480" s="25"/>
      <c r="DL480" s="25"/>
      <c r="DM480" s="25"/>
      <c r="DN480" s="25"/>
      <c r="DO480" s="25"/>
      <c r="DP480" s="25"/>
      <c r="DQ480" s="25"/>
      <c r="DR480" s="25"/>
      <c r="DS480" s="25"/>
      <c r="DT480" s="25"/>
      <c r="DU480" s="25"/>
      <c r="DV480" s="25"/>
      <c r="DW480" s="25"/>
      <c r="DX480" s="25"/>
      <c r="DY480" s="25"/>
      <c r="DZ480" s="25"/>
      <c r="EA480" s="25"/>
      <c r="EB480" s="25"/>
      <c r="EC480" s="25"/>
      <c r="ED480" s="25"/>
      <c r="EE480" s="25"/>
      <c r="EF480" s="25"/>
      <c r="EG480" s="25"/>
      <c r="EH480" s="25"/>
      <c r="EI480" s="25"/>
      <c r="EJ480" s="25"/>
      <c r="EK480" s="25"/>
      <c r="EL480" s="25"/>
      <c r="EM480" s="25"/>
      <c r="EN480" s="25"/>
      <c r="EO480" s="25"/>
      <c r="EP480" s="25"/>
      <c r="EQ480" s="25"/>
      <c r="ER480" s="25"/>
      <c r="ES480" s="25"/>
      <c r="ET480" s="25"/>
      <c r="EU480" s="25"/>
      <c r="EV480" s="25"/>
      <c r="EW480" s="25"/>
      <c r="EX480" s="25"/>
      <c r="EY480" s="25"/>
      <c r="EZ480" s="25"/>
      <c r="FA480" s="25"/>
      <c r="FB480" s="25"/>
      <c r="FC480" s="25"/>
      <c r="FD480" s="25"/>
      <c r="FE480" s="25"/>
      <c r="FF480" s="25"/>
    </row>
    <row r="481" spans="1:11" s="25" customFormat="1" ht="39.950000000000003" customHeight="1" thickBot="1" x14ac:dyDescent="0.25">
      <c r="A481" s="96" t="s">
        <v>0</v>
      </c>
      <c r="B481" s="97"/>
      <c r="C481" s="97"/>
      <c r="D481" s="96" t="s">
        <v>1</v>
      </c>
      <c r="E481" s="98"/>
      <c r="F481" s="98"/>
      <c r="G481" s="99"/>
      <c r="H481" s="96" t="s">
        <v>8</v>
      </c>
      <c r="I481" s="98"/>
      <c r="J481" s="98"/>
      <c r="K481" s="99"/>
    </row>
    <row r="482" spans="1:11" s="25" customFormat="1" ht="30.75" thickBot="1" x14ac:dyDescent="0.25">
      <c r="A482" s="26" t="s">
        <v>2</v>
      </c>
      <c r="B482" s="27" t="s">
        <v>3</v>
      </c>
      <c r="C482" s="28" t="s">
        <v>5</v>
      </c>
      <c r="D482" s="30" t="s">
        <v>2</v>
      </c>
      <c r="E482" s="30" t="s">
        <v>3</v>
      </c>
      <c r="F482" s="29" t="s">
        <v>4</v>
      </c>
      <c r="G482" s="71" t="s">
        <v>134</v>
      </c>
      <c r="H482" s="30" t="s">
        <v>2</v>
      </c>
      <c r="I482" s="29" t="s">
        <v>3</v>
      </c>
      <c r="J482" s="29" t="s">
        <v>4</v>
      </c>
      <c r="K482" s="71" t="s">
        <v>134</v>
      </c>
    </row>
    <row r="483" spans="1:11" s="25" customFormat="1" ht="15" x14ac:dyDescent="0.2">
      <c r="A483" s="100" t="s">
        <v>6</v>
      </c>
      <c r="B483" s="101"/>
      <c r="C483" s="102"/>
      <c r="D483" s="31">
        <v>2521</v>
      </c>
      <c r="E483" s="52" t="s">
        <v>105</v>
      </c>
      <c r="F483" s="34">
        <v>554814</v>
      </c>
      <c r="G483" s="72">
        <v>429607</v>
      </c>
      <c r="H483" s="31"/>
      <c r="I483" s="35"/>
      <c r="J483" s="34"/>
      <c r="K483" s="72"/>
    </row>
    <row r="484" spans="1:11" s="25" customFormat="1" ht="15" x14ac:dyDescent="0.2">
      <c r="A484" s="36" t="s">
        <v>103</v>
      </c>
      <c r="B484" s="37" t="s">
        <v>104</v>
      </c>
      <c r="C484" s="38">
        <v>246653</v>
      </c>
      <c r="D484" s="39"/>
      <c r="E484" s="32"/>
      <c r="F484" s="40"/>
      <c r="G484" s="73"/>
      <c r="H484" s="39"/>
      <c r="I484" s="41"/>
      <c r="J484" s="40"/>
      <c r="K484" s="73"/>
    </row>
    <row r="485" spans="1:11" s="25" customFormat="1" ht="15.75" thickBot="1" x14ac:dyDescent="0.25">
      <c r="A485" s="36" t="s">
        <v>103</v>
      </c>
      <c r="B485" s="37" t="s">
        <v>114</v>
      </c>
      <c r="C485" s="42">
        <v>41266</v>
      </c>
      <c r="D485" s="39"/>
      <c r="E485" s="32"/>
      <c r="F485" s="40"/>
      <c r="G485" s="73"/>
      <c r="H485" s="39"/>
      <c r="I485" s="41"/>
      <c r="J485" s="40"/>
      <c r="K485" s="73"/>
    </row>
    <row r="486" spans="1:11" s="25" customFormat="1" ht="15.75" x14ac:dyDescent="0.2">
      <c r="A486" s="103" t="s">
        <v>7</v>
      </c>
      <c r="B486" s="84"/>
      <c r="C486" s="38">
        <f>SUM(C484:C485)</f>
        <v>287919</v>
      </c>
      <c r="D486" s="39"/>
      <c r="E486" s="32"/>
      <c r="F486" s="40"/>
      <c r="G486" s="73"/>
      <c r="H486" s="39"/>
      <c r="I486" s="41"/>
      <c r="J486" s="40"/>
      <c r="K486" s="73"/>
    </row>
    <row r="487" spans="1:11" s="25" customFormat="1" ht="15" x14ac:dyDescent="0.2">
      <c r="A487" s="43"/>
      <c r="B487" s="37"/>
      <c r="C487" s="37"/>
      <c r="D487" s="39"/>
      <c r="E487" s="32"/>
      <c r="F487" s="40"/>
      <c r="G487" s="73"/>
      <c r="H487" s="39"/>
      <c r="I487" s="41"/>
      <c r="J487" s="40"/>
      <c r="K487" s="73"/>
    </row>
    <row r="488" spans="1:11" s="25" customFormat="1" ht="15" x14ac:dyDescent="0.2">
      <c r="A488" s="100" t="s">
        <v>132</v>
      </c>
      <c r="B488" s="101"/>
      <c r="C488" s="101"/>
      <c r="D488" s="39"/>
      <c r="E488" s="32"/>
      <c r="F488" s="40"/>
      <c r="G488" s="73"/>
      <c r="H488" s="39"/>
      <c r="I488" s="41"/>
      <c r="J488" s="40"/>
      <c r="K488" s="73"/>
    </row>
    <row r="489" spans="1:11" s="25" customFormat="1" ht="15" x14ac:dyDescent="0.2">
      <c r="A489" s="44"/>
      <c r="B489" s="37"/>
      <c r="C489" s="38"/>
      <c r="D489" s="39"/>
      <c r="E489" s="32"/>
      <c r="F489" s="40"/>
      <c r="G489" s="73"/>
      <c r="H489" s="39"/>
      <c r="I489" s="41"/>
      <c r="J489" s="40"/>
      <c r="K489" s="73"/>
    </row>
    <row r="490" spans="1:11" s="25" customFormat="1" ht="15.75" thickBot="1" x14ac:dyDescent="0.25">
      <c r="A490" s="44"/>
      <c r="B490" s="37"/>
      <c r="C490" s="42">
        <v>136796</v>
      </c>
      <c r="D490" s="39"/>
      <c r="E490" s="32"/>
      <c r="F490" s="45"/>
      <c r="G490" s="74"/>
      <c r="H490" s="39"/>
      <c r="I490" s="41"/>
      <c r="J490" s="45"/>
      <c r="K490" s="74"/>
    </row>
    <row r="491" spans="1:11" s="25" customFormat="1" ht="16.5" thickBot="1" x14ac:dyDescent="0.25">
      <c r="A491" s="104" t="s">
        <v>7</v>
      </c>
      <c r="B491" s="105"/>
      <c r="C491" s="42">
        <f>SUM(C489:C490)</f>
        <v>136796</v>
      </c>
      <c r="D491" s="104" t="s">
        <v>7</v>
      </c>
      <c r="E491" s="106"/>
      <c r="F491" s="45">
        <f>SUM(F483:F490)</f>
        <v>554814</v>
      </c>
      <c r="G491" s="74">
        <f>SUM(G483:G490)</f>
        <v>429607</v>
      </c>
      <c r="H491" s="104" t="s">
        <v>7</v>
      </c>
      <c r="I491" s="106"/>
      <c r="J491" s="45">
        <f>SUM(J483:J490)</f>
        <v>0</v>
      </c>
      <c r="K491" s="74">
        <f>SUM(K483:K490)</f>
        <v>0</v>
      </c>
    </row>
    <row r="492" spans="1:11" s="25" customFormat="1" ht="39.950000000000003" customHeight="1" thickBot="1" x14ac:dyDescent="0.25">
      <c r="A492" s="43"/>
      <c r="B492" s="37"/>
      <c r="C492" s="37"/>
      <c r="D492" s="96" t="s">
        <v>9</v>
      </c>
      <c r="E492" s="98"/>
      <c r="F492" s="98"/>
      <c r="G492" s="99"/>
      <c r="H492" s="37"/>
      <c r="I492" s="46"/>
      <c r="J492" s="37"/>
      <c r="K492" s="32"/>
    </row>
    <row r="493" spans="1:11" s="25" customFormat="1" ht="30.75" thickBot="1" x14ac:dyDescent="0.25">
      <c r="A493" s="43"/>
      <c r="B493" s="37"/>
      <c r="C493" s="37"/>
      <c r="D493" s="30" t="s">
        <v>2</v>
      </c>
      <c r="E493" s="30" t="s">
        <v>3</v>
      </c>
      <c r="F493" s="29" t="s">
        <v>4</v>
      </c>
      <c r="G493" s="71" t="s">
        <v>134</v>
      </c>
      <c r="H493" s="37"/>
      <c r="I493" s="46"/>
      <c r="J493" s="37"/>
      <c r="K493" s="32"/>
    </row>
    <row r="494" spans="1:11" s="25" customFormat="1" ht="15" x14ac:dyDescent="0.2">
      <c r="A494" s="43"/>
      <c r="B494" s="37"/>
      <c r="C494" s="37"/>
      <c r="D494" s="31">
        <v>2522</v>
      </c>
      <c r="E494" s="52" t="s">
        <v>106</v>
      </c>
      <c r="F494" s="34">
        <v>247642</v>
      </c>
      <c r="G494" s="72">
        <v>14250</v>
      </c>
      <c r="H494" s="37"/>
      <c r="I494" s="46"/>
      <c r="J494" s="37"/>
      <c r="K494" s="32"/>
    </row>
    <row r="495" spans="1:11" s="25" customFormat="1" ht="15" x14ac:dyDescent="0.2">
      <c r="A495" s="43"/>
      <c r="B495" s="37"/>
      <c r="C495" s="37"/>
      <c r="D495" s="39"/>
      <c r="E495" s="32"/>
      <c r="F495" s="40"/>
      <c r="G495" s="73">
        <v>0</v>
      </c>
      <c r="H495" s="37"/>
      <c r="I495" s="46"/>
      <c r="J495" s="37"/>
      <c r="K495" s="32"/>
    </row>
    <row r="496" spans="1:11" s="25" customFormat="1" ht="15" x14ac:dyDescent="0.2">
      <c r="A496" s="43"/>
      <c r="B496" s="37"/>
      <c r="C496" s="37"/>
      <c r="D496" s="39"/>
      <c r="E496" s="32"/>
      <c r="F496" s="40"/>
      <c r="G496" s="73"/>
      <c r="H496" s="37"/>
      <c r="I496" s="46"/>
      <c r="J496" s="37"/>
      <c r="K496" s="32"/>
    </row>
    <row r="497" spans="1:162" s="25" customFormat="1" ht="15.75" thickBot="1" x14ac:dyDescent="0.25">
      <c r="A497" s="43"/>
      <c r="B497" s="37"/>
      <c r="C497" s="37"/>
      <c r="D497" s="39"/>
      <c r="E497" s="32"/>
      <c r="F497" s="40"/>
      <c r="G497" s="73"/>
      <c r="H497" s="37"/>
      <c r="I497" s="46"/>
      <c r="J497" s="37"/>
      <c r="K497" s="32"/>
    </row>
    <row r="498" spans="1:162" s="25" customFormat="1" ht="15.75" thickBot="1" x14ac:dyDescent="0.25">
      <c r="A498" s="43"/>
      <c r="B498" s="37"/>
      <c r="C498" s="37"/>
      <c r="D498" s="39" t="s">
        <v>7</v>
      </c>
      <c r="E498" s="32"/>
      <c r="F498" s="48">
        <f>SUM(F494:F497)</f>
        <v>247642</v>
      </c>
      <c r="G498" s="75">
        <f>SUM(G494:G497)</f>
        <v>14250</v>
      </c>
      <c r="H498" s="37"/>
      <c r="I498" s="46"/>
      <c r="J498" s="37"/>
      <c r="K498" s="32"/>
    </row>
    <row r="499" spans="1:162" s="25" customFormat="1" ht="15" x14ac:dyDescent="0.2">
      <c r="A499" s="49"/>
      <c r="B499" s="50"/>
      <c r="C499" s="50"/>
      <c r="D499" s="50"/>
      <c r="E499" s="50"/>
      <c r="F499" s="50"/>
      <c r="G499" s="50"/>
      <c r="H499" s="50"/>
      <c r="I499" s="51"/>
      <c r="J499" s="50"/>
      <c r="K499" s="52"/>
    </row>
    <row r="500" spans="1:162" s="25" customFormat="1" ht="40.5" customHeight="1" x14ac:dyDescent="0.2">
      <c r="A500" s="43"/>
      <c r="B500" s="37"/>
      <c r="C500" s="37"/>
      <c r="D500" s="107" t="str">
        <f>A480</f>
        <v>Prosecuting Attorneys Institute</v>
      </c>
      <c r="E500" s="107"/>
      <c r="F500" s="53" t="s">
        <v>10</v>
      </c>
      <c r="G500" s="108" t="s">
        <v>137</v>
      </c>
      <c r="H500" s="108"/>
      <c r="I500" s="46"/>
      <c r="J500" s="37"/>
      <c r="K500" s="32"/>
    </row>
    <row r="501" spans="1:162" s="25" customFormat="1" ht="15.75" x14ac:dyDescent="0.2">
      <c r="A501" s="43"/>
      <c r="B501" s="37"/>
      <c r="C501" s="37"/>
      <c r="D501" s="81" t="s">
        <v>13</v>
      </c>
      <c r="E501" s="81"/>
      <c r="F501" s="54">
        <f>C486</f>
        <v>287919</v>
      </c>
      <c r="G501" s="82">
        <f>C491</f>
        <v>136796</v>
      </c>
      <c r="H501" s="82"/>
      <c r="I501" s="55" t="s">
        <v>130</v>
      </c>
      <c r="J501" s="37"/>
      <c r="K501" s="32"/>
    </row>
    <row r="502" spans="1:162" s="25" customFormat="1" ht="15.75" x14ac:dyDescent="0.2">
      <c r="A502" s="43"/>
      <c r="B502" s="37"/>
      <c r="C502" s="37"/>
      <c r="D502" s="81" t="s">
        <v>14</v>
      </c>
      <c r="E502" s="81"/>
      <c r="F502" s="56"/>
      <c r="G502" s="82"/>
      <c r="H502" s="82"/>
      <c r="I502" s="46"/>
      <c r="J502" s="37"/>
      <c r="K502" s="32"/>
    </row>
    <row r="503" spans="1:162" s="25" customFormat="1" ht="15.75" x14ac:dyDescent="0.2">
      <c r="A503" s="43"/>
      <c r="B503" s="37"/>
      <c r="C503" s="37"/>
      <c r="D503" s="37"/>
      <c r="E503" s="57" t="s">
        <v>11</v>
      </c>
      <c r="F503" s="54">
        <f>F491</f>
        <v>554814</v>
      </c>
      <c r="G503" s="82">
        <f>G491</f>
        <v>429607</v>
      </c>
      <c r="H503" s="82"/>
      <c r="I503" s="46"/>
      <c r="J503" s="37"/>
      <c r="K503" s="32"/>
    </row>
    <row r="504" spans="1:162" s="25" customFormat="1" ht="15.75" x14ac:dyDescent="0.2">
      <c r="A504" s="43"/>
      <c r="B504" s="37"/>
      <c r="C504" s="37"/>
      <c r="D504" s="56"/>
      <c r="E504" s="56" t="s">
        <v>12</v>
      </c>
      <c r="F504" s="54">
        <f>F498</f>
        <v>247642</v>
      </c>
      <c r="G504" s="82">
        <f>G498</f>
        <v>14250</v>
      </c>
      <c r="H504" s="82"/>
      <c r="I504" s="46"/>
      <c r="J504" s="37"/>
      <c r="K504" s="32"/>
    </row>
    <row r="505" spans="1:162" s="25" customFormat="1" ht="16.5" thickBot="1" x14ac:dyDescent="0.25">
      <c r="A505" s="43"/>
      <c r="B505" s="37"/>
      <c r="C505" s="37"/>
      <c r="D505" s="81" t="s">
        <v>15</v>
      </c>
      <c r="E505" s="81"/>
      <c r="F505" s="58">
        <f>J491</f>
        <v>0</v>
      </c>
      <c r="G505" s="83">
        <f>K491</f>
        <v>0</v>
      </c>
      <c r="H505" s="83"/>
      <c r="I505" s="46"/>
      <c r="J505" s="37"/>
      <c r="K505" s="32"/>
    </row>
    <row r="506" spans="1:162" s="25" customFormat="1" ht="16.5" thickBot="1" x14ac:dyDescent="0.25">
      <c r="A506" s="43"/>
      <c r="B506" s="37"/>
      <c r="C506" s="37"/>
      <c r="D506" s="84" t="s">
        <v>16</v>
      </c>
      <c r="E506" s="84"/>
      <c r="F506" s="59">
        <f>SUM(F501,F503:F505)</f>
        <v>1090375</v>
      </c>
      <c r="G506" s="85">
        <f>SUM(G501,G503:G505)</f>
        <v>580653</v>
      </c>
      <c r="H506" s="85"/>
      <c r="I506" s="46"/>
      <c r="J506" s="37"/>
      <c r="K506" s="32"/>
    </row>
    <row r="507" spans="1:162" s="25" customFormat="1" ht="15.75" thickTop="1" x14ac:dyDescent="0.2">
      <c r="A507" s="43"/>
      <c r="B507" s="37"/>
      <c r="C507" s="37"/>
      <c r="D507" s="37"/>
      <c r="E507" s="37"/>
      <c r="F507" s="37"/>
      <c r="G507" s="37"/>
      <c r="H507" s="37"/>
      <c r="I507" s="46"/>
      <c r="J507" s="37"/>
      <c r="K507" s="32"/>
    </row>
    <row r="508" spans="1:162" s="25" customFormat="1" ht="15.75" thickBot="1" x14ac:dyDescent="0.25">
      <c r="A508" s="60"/>
      <c r="B508" s="61"/>
      <c r="C508" s="61"/>
      <c r="D508" s="61"/>
      <c r="E508" s="61"/>
      <c r="F508" s="61"/>
      <c r="G508" s="61"/>
      <c r="H508" s="61"/>
      <c r="I508" s="62"/>
      <c r="J508" s="61"/>
      <c r="K508" s="63"/>
    </row>
    <row r="509" spans="1:162" s="47" customFormat="1" ht="21" thickBot="1" x14ac:dyDescent="0.25">
      <c r="A509" s="93" t="s">
        <v>109</v>
      </c>
      <c r="B509" s="94"/>
      <c r="C509" s="94"/>
      <c r="D509" s="94"/>
      <c r="E509" s="94"/>
      <c r="F509" s="94"/>
      <c r="G509" s="94"/>
      <c r="H509" s="94"/>
      <c r="I509" s="94"/>
      <c r="J509" s="94"/>
      <c r="K509" s="95"/>
      <c r="L509" s="25"/>
      <c r="M509" s="25"/>
      <c r="N509" s="25"/>
      <c r="O509" s="25"/>
      <c r="P509" s="25"/>
      <c r="Q509" s="25"/>
      <c r="R509" s="25"/>
      <c r="S509" s="25"/>
      <c r="T509" s="25"/>
      <c r="U509" s="25"/>
      <c r="V509" s="25"/>
      <c r="W509" s="25"/>
      <c r="X509" s="25"/>
      <c r="Y509" s="25"/>
      <c r="Z509" s="25"/>
      <c r="AA509" s="25"/>
      <c r="AB509" s="25"/>
      <c r="AC509" s="25"/>
      <c r="AD509" s="25"/>
      <c r="AE509" s="25"/>
      <c r="AF509" s="25"/>
      <c r="AG509" s="25"/>
      <c r="AH509" s="25"/>
      <c r="AI509" s="25"/>
      <c r="AJ509" s="25"/>
      <c r="AK509" s="25"/>
      <c r="AL509" s="25"/>
      <c r="AM509" s="25"/>
      <c r="AN509" s="25"/>
      <c r="AO509" s="25"/>
      <c r="AP509" s="25"/>
      <c r="AQ509" s="25"/>
      <c r="AR509" s="25"/>
      <c r="AS509" s="25"/>
      <c r="AT509" s="25"/>
      <c r="AU509" s="25"/>
      <c r="AV509" s="25"/>
      <c r="AW509" s="25"/>
      <c r="AX509" s="25"/>
      <c r="AY509" s="25"/>
      <c r="AZ509" s="25"/>
      <c r="BA509" s="25"/>
      <c r="BB509" s="25"/>
      <c r="BC509" s="25"/>
      <c r="BD509" s="25"/>
      <c r="BE509" s="25"/>
      <c r="BF509" s="25"/>
      <c r="BG509" s="25"/>
      <c r="BH509" s="25"/>
      <c r="BI509" s="25"/>
      <c r="BJ509" s="25"/>
      <c r="BK509" s="25"/>
      <c r="BL509" s="25"/>
      <c r="BM509" s="25"/>
      <c r="BN509" s="25"/>
      <c r="BO509" s="25"/>
      <c r="BP509" s="25"/>
      <c r="BQ509" s="25"/>
      <c r="BR509" s="25"/>
      <c r="BS509" s="25"/>
      <c r="BT509" s="25"/>
      <c r="BU509" s="25"/>
      <c r="BV509" s="25"/>
      <c r="BW509" s="25"/>
      <c r="BX509" s="25"/>
      <c r="BY509" s="25"/>
      <c r="BZ509" s="25"/>
      <c r="CA509" s="25"/>
      <c r="CB509" s="25"/>
      <c r="CC509" s="25"/>
      <c r="CD509" s="25"/>
      <c r="CE509" s="25"/>
      <c r="CF509" s="25"/>
      <c r="CG509" s="25"/>
      <c r="CH509" s="25"/>
      <c r="CI509" s="25"/>
      <c r="CJ509" s="25"/>
      <c r="CK509" s="25"/>
      <c r="CL509" s="25"/>
      <c r="CM509" s="25"/>
      <c r="CN509" s="25"/>
      <c r="CO509" s="25"/>
      <c r="CP509" s="25"/>
      <c r="CQ509" s="25"/>
      <c r="CR509" s="25"/>
      <c r="CS509" s="25"/>
      <c r="CT509" s="25"/>
      <c r="CU509" s="25"/>
      <c r="CV509" s="25"/>
      <c r="CW509" s="25"/>
      <c r="CX509" s="25"/>
      <c r="CY509" s="25"/>
      <c r="CZ509" s="25"/>
      <c r="DA509" s="25"/>
      <c r="DB509" s="25"/>
      <c r="DC509" s="25"/>
      <c r="DD509" s="25"/>
      <c r="DE509" s="25"/>
      <c r="DF509" s="25"/>
      <c r="DG509" s="25"/>
      <c r="DH509" s="25"/>
      <c r="DI509" s="25"/>
      <c r="DJ509" s="25"/>
      <c r="DK509" s="25"/>
      <c r="DL509" s="25"/>
      <c r="DM509" s="25"/>
      <c r="DN509" s="25"/>
      <c r="DO509" s="25"/>
      <c r="DP509" s="25"/>
      <c r="DQ509" s="25"/>
      <c r="DR509" s="25"/>
      <c r="DS509" s="25"/>
      <c r="DT509" s="25"/>
      <c r="DU509" s="25"/>
      <c r="DV509" s="25"/>
      <c r="DW509" s="25"/>
      <c r="DX509" s="25"/>
      <c r="DY509" s="25"/>
      <c r="DZ509" s="25"/>
      <c r="EA509" s="25"/>
      <c r="EB509" s="25"/>
      <c r="EC509" s="25"/>
      <c r="ED509" s="25"/>
      <c r="EE509" s="25"/>
      <c r="EF509" s="25"/>
      <c r="EG509" s="25"/>
      <c r="EH509" s="25"/>
      <c r="EI509" s="25"/>
      <c r="EJ509" s="25"/>
      <c r="EK509" s="25"/>
      <c r="EL509" s="25"/>
      <c r="EM509" s="25"/>
      <c r="EN509" s="25"/>
      <c r="EO509" s="25"/>
      <c r="EP509" s="25"/>
      <c r="EQ509" s="25"/>
      <c r="ER509" s="25"/>
      <c r="ES509" s="25"/>
      <c r="ET509" s="25"/>
      <c r="EU509" s="25"/>
      <c r="EV509" s="25"/>
      <c r="EW509" s="25"/>
      <c r="EX509" s="25"/>
      <c r="EY509" s="25"/>
      <c r="EZ509" s="25"/>
      <c r="FA509" s="25"/>
      <c r="FB509" s="25"/>
      <c r="FC509" s="25"/>
      <c r="FD509" s="25"/>
      <c r="FE509" s="25"/>
      <c r="FF509" s="25"/>
    </row>
    <row r="510" spans="1:162" s="25" customFormat="1" ht="39.950000000000003" customHeight="1" thickBot="1" x14ac:dyDescent="0.25">
      <c r="A510" s="96" t="s">
        <v>0</v>
      </c>
      <c r="B510" s="97"/>
      <c r="C510" s="97"/>
      <c r="D510" s="96" t="s">
        <v>1</v>
      </c>
      <c r="E510" s="98"/>
      <c r="F510" s="98"/>
      <c r="G510" s="99"/>
      <c r="H510" s="96" t="s">
        <v>8</v>
      </c>
      <c r="I510" s="98"/>
      <c r="J510" s="98"/>
      <c r="K510" s="99"/>
    </row>
    <row r="511" spans="1:162" s="25" customFormat="1" ht="30.75" thickBot="1" x14ac:dyDescent="0.25">
      <c r="A511" s="26" t="s">
        <v>2</v>
      </c>
      <c r="B511" s="27" t="s">
        <v>3</v>
      </c>
      <c r="C511" s="28" t="s">
        <v>5</v>
      </c>
      <c r="D511" s="30" t="s">
        <v>2</v>
      </c>
      <c r="E511" s="30" t="s">
        <v>3</v>
      </c>
      <c r="F511" s="29" t="s">
        <v>4</v>
      </c>
      <c r="G511" s="71" t="s">
        <v>134</v>
      </c>
      <c r="H511" s="30" t="s">
        <v>2</v>
      </c>
      <c r="I511" s="29" t="s">
        <v>3</v>
      </c>
      <c r="J511" s="29" t="s">
        <v>4</v>
      </c>
      <c r="K511" s="71" t="s">
        <v>134</v>
      </c>
    </row>
    <row r="512" spans="1:162" s="25" customFormat="1" ht="15" x14ac:dyDescent="0.2">
      <c r="A512" s="100" t="s">
        <v>6</v>
      </c>
      <c r="B512" s="101"/>
      <c r="C512" s="102"/>
      <c r="D512" s="31"/>
      <c r="E512" s="52"/>
      <c r="F512" s="34"/>
      <c r="G512" s="72"/>
      <c r="H512" s="31"/>
      <c r="I512" s="35"/>
      <c r="J512" s="34"/>
      <c r="K512" s="72"/>
    </row>
    <row r="513" spans="1:11" s="25" customFormat="1" ht="15" x14ac:dyDescent="0.2">
      <c r="A513" s="36" t="s">
        <v>110</v>
      </c>
      <c r="B513" s="37" t="s">
        <v>111</v>
      </c>
      <c r="C513" s="38">
        <v>831866</v>
      </c>
      <c r="D513" s="39"/>
      <c r="E513" s="32"/>
      <c r="F513" s="40"/>
      <c r="G513" s="73"/>
      <c r="H513" s="39"/>
      <c r="I513" s="41"/>
      <c r="J513" s="40"/>
      <c r="K513" s="73"/>
    </row>
    <row r="514" spans="1:11" s="25" customFormat="1" ht="15.75" thickBot="1" x14ac:dyDescent="0.25">
      <c r="A514" s="39"/>
      <c r="B514" s="37"/>
      <c r="C514" s="42"/>
      <c r="D514" s="39"/>
      <c r="E514" s="32"/>
      <c r="F514" s="40"/>
      <c r="G514" s="73"/>
      <c r="H514" s="39"/>
      <c r="I514" s="41"/>
      <c r="J514" s="40"/>
      <c r="K514" s="73"/>
    </row>
    <row r="515" spans="1:11" s="25" customFormat="1" ht="15.75" x14ac:dyDescent="0.2">
      <c r="A515" s="103" t="s">
        <v>7</v>
      </c>
      <c r="B515" s="84"/>
      <c r="C515" s="38">
        <f>SUM(C513:C514)</f>
        <v>831866</v>
      </c>
      <c r="D515" s="39"/>
      <c r="E515" s="32"/>
      <c r="F515" s="40"/>
      <c r="G515" s="73"/>
      <c r="H515" s="39"/>
      <c r="I515" s="41"/>
      <c r="J515" s="40"/>
      <c r="K515" s="73"/>
    </row>
    <row r="516" spans="1:11" s="25" customFormat="1" ht="15" x14ac:dyDescent="0.2">
      <c r="A516" s="43"/>
      <c r="B516" s="37"/>
      <c r="C516" s="37"/>
      <c r="D516" s="39"/>
      <c r="E516" s="32"/>
      <c r="F516" s="40"/>
      <c r="G516" s="73"/>
      <c r="H516" s="39"/>
      <c r="I516" s="41"/>
      <c r="J516" s="40"/>
      <c r="K516" s="73"/>
    </row>
    <row r="517" spans="1:11" s="25" customFormat="1" ht="15" x14ac:dyDescent="0.2">
      <c r="A517" s="100" t="s">
        <v>132</v>
      </c>
      <c r="B517" s="101"/>
      <c r="C517" s="101"/>
      <c r="D517" s="39"/>
      <c r="E517" s="32"/>
      <c r="F517" s="40"/>
      <c r="G517" s="73"/>
      <c r="H517" s="39"/>
      <c r="I517" s="41"/>
      <c r="J517" s="40"/>
      <c r="K517" s="73"/>
    </row>
    <row r="518" spans="1:11" s="25" customFormat="1" ht="15" x14ac:dyDescent="0.2">
      <c r="A518" s="44"/>
      <c r="B518" s="37"/>
      <c r="C518" s="38"/>
      <c r="D518" s="39"/>
      <c r="E518" s="32"/>
      <c r="F518" s="40"/>
      <c r="G518" s="73"/>
      <c r="H518" s="39"/>
      <c r="I518" s="41"/>
      <c r="J518" s="40"/>
      <c r="K518" s="73"/>
    </row>
    <row r="519" spans="1:11" s="25" customFormat="1" ht="15.75" thickBot="1" x14ac:dyDescent="0.25">
      <c r="A519" s="44"/>
      <c r="B519" s="37"/>
      <c r="C519" s="42">
        <v>394673</v>
      </c>
      <c r="D519" s="39"/>
      <c r="E519" s="32"/>
      <c r="F519" s="45"/>
      <c r="G519" s="74"/>
      <c r="H519" s="39"/>
      <c r="I519" s="41"/>
      <c r="J519" s="45"/>
      <c r="K519" s="74"/>
    </row>
    <row r="520" spans="1:11" s="25" customFormat="1" ht="16.5" thickBot="1" x14ac:dyDescent="0.25">
      <c r="A520" s="104" t="s">
        <v>7</v>
      </c>
      <c r="B520" s="105"/>
      <c r="C520" s="42">
        <f>SUM(C518:C519)</f>
        <v>394673</v>
      </c>
      <c r="D520" s="104" t="s">
        <v>7</v>
      </c>
      <c r="E520" s="106"/>
      <c r="F520" s="45">
        <f>SUM(F512:F519)</f>
        <v>0</v>
      </c>
      <c r="G520" s="74">
        <f>SUM(G512:G519)</f>
        <v>0</v>
      </c>
      <c r="H520" s="104" t="s">
        <v>7</v>
      </c>
      <c r="I520" s="106"/>
      <c r="J520" s="45">
        <f>SUM(J512:J519)</f>
        <v>0</v>
      </c>
      <c r="K520" s="74">
        <f>SUM(K512:K519)</f>
        <v>0</v>
      </c>
    </row>
    <row r="521" spans="1:11" s="25" customFormat="1" ht="39.950000000000003" customHeight="1" thickBot="1" x14ac:dyDescent="0.25">
      <c r="A521" s="43"/>
      <c r="B521" s="37"/>
      <c r="C521" s="37"/>
      <c r="D521" s="96" t="s">
        <v>9</v>
      </c>
      <c r="E521" s="98"/>
      <c r="F521" s="98"/>
      <c r="G521" s="99"/>
      <c r="H521" s="37"/>
      <c r="I521" s="46"/>
      <c r="J521" s="37"/>
      <c r="K521" s="32"/>
    </row>
    <row r="522" spans="1:11" s="25" customFormat="1" ht="30.75" thickBot="1" x14ac:dyDescent="0.25">
      <c r="A522" s="43"/>
      <c r="B522" s="37"/>
      <c r="C522" s="37"/>
      <c r="D522" s="30" t="s">
        <v>2</v>
      </c>
      <c r="E522" s="30" t="s">
        <v>3</v>
      </c>
      <c r="F522" s="29" t="s">
        <v>4</v>
      </c>
      <c r="G522" s="71" t="s">
        <v>134</v>
      </c>
      <c r="H522" s="37"/>
      <c r="I522" s="46"/>
      <c r="J522" s="37"/>
      <c r="K522" s="32"/>
    </row>
    <row r="523" spans="1:11" s="25" customFormat="1" ht="15" x14ac:dyDescent="0.2">
      <c r="A523" s="43"/>
      <c r="B523" s="37"/>
      <c r="C523" s="37"/>
      <c r="D523" s="31">
        <v>2395</v>
      </c>
      <c r="E523" s="52" t="s">
        <v>112</v>
      </c>
      <c r="F523" s="34">
        <v>24500</v>
      </c>
      <c r="G523" s="72">
        <v>18413</v>
      </c>
      <c r="H523" s="37"/>
      <c r="I523" s="46"/>
      <c r="J523" s="37"/>
      <c r="K523" s="32"/>
    </row>
    <row r="524" spans="1:11" s="25" customFormat="1" ht="15" x14ac:dyDescent="0.2">
      <c r="A524" s="43"/>
      <c r="B524" s="37"/>
      <c r="C524" s="37"/>
      <c r="D524" s="39">
        <v>2396</v>
      </c>
      <c r="E524" s="32" t="s">
        <v>113</v>
      </c>
      <c r="F524" s="40">
        <v>595373</v>
      </c>
      <c r="G524" s="73">
        <v>193289</v>
      </c>
      <c r="H524" s="37"/>
      <c r="I524" s="46"/>
      <c r="J524" s="37"/>
      <c r="K524" s="32"/>
    </row>
    <row r="525" spans="1:11" s="25" customFormat="1" ht="15" x14ac:dyDescent="0.2">
      <c r="A525" s="43"/>
      <c r="B525" s="37"/>
      <c r="C525" s="37"/>
      <c r="D525" s="39"/>
      <c r="E525" s="32"/>
      <c r="F525" s="40"/>
      <c r="G525" s="73"/>
      <c r="H525" s="37"/>
      <c r="I525" s="46"/>
      <c r="J525" s="37"/>
      <c r="K525" s="32"/>
    </row>
    <row r="526" spans="1:11" s="25" customFormat="1" ht="15.75" thickBot="1" x14ac:dyDescent="0.25">
      <c r="A526" s="43"/>
      <c r="B526" s="37"/>
      <c r="C526" s="37"/>
      <c r="D526" s="39"/>
      <c r="E526" s="32"/>
      <c r="F526" s="40"/>
      <c r="G526" s="73"/>
      <c r="H526" s="37"/>
      <c r="I526" s="46"/>
      <c r="J526" s="37"/>
      <c r="K526" s="32"/>
    </row>
    <row r="527" spans="1:11" s="25" customFormat="1" ht="15.75" thickBot="1" x14ac:dyDescent="0.25">
      <c r="A527" s="43"/>
      <c r="B527" s="37"/>
      <c r="C527" s="37"/>
      <c r="D527" s="39" t="s">
        <v>7</v>
      </c>
      <c r="E527" s="32"/>
      <c r="F527" s="48">
        <f>SUM(F523:F526)</f>
        <v>619873</v>
      </c>
      <c r="G527" s="75">
        <f>SUM(G523:G526)</f>
        <v>211702</v>
      </c>
      <c r="H527" s="37"/>
      <c r="I527" s="46"/>
      <c r="J527" s="37"/>
      <c r="K527" s="32"/>
    </row>
    <row r="528" spans="1:11" s="25" customFormat="1" ht="15" x14ac:dyDescent="0.2">
      <c r="A528" s="49"/>
      <c r="B528" s="50"/>
      <c r="C528" s="50"/>
      <c r="D528" s="50"/>
      <c r="E528" s="50"/>
      <c r="F528" s="50"/>
      <c r="G528" s="50"/>
      <c r="H528" s="50"/>
      <c r="I528" s="51"/>
      <c r="J528" s="50"/>
      <c r="K528" s="52"/>
    </row>
    <row r="529" spans="1:11" s="25" customFormat="1" ht="40.5" customHeight="1" x14ac:dyDescent="0.2">
      <c r="A529" s="43"/>
      <c r="B529" s="37"/>
      <c r="C529" s="37"/>
      <c r="D529" s="107" t="str">
        <f>A509</f>
        <v>Real Estate Division</v>
      </c>
      <c r="E529" s="107"/>
      <c r="F529" s="53" t="s">
        <v>10</v>
      </c>
      <c r="G529" s="108" t="s">
        <v>137</v>
      </c>
      <c r="H529" s="108"/>
      <c r="I529" s="46"/>
      <c r="J529" s="37"/>
      <c r="K529" s="32"/>
    </row>
    <row r="530" spans="1:11" s="25" customFormat="1" ht="15.75" x14ac:dyDescent="0.2">
      <c r="A530" s="43"/>
      <c r="B530" s="37"/>
      <c r="C530" s="37"/>
      <c r="D530" s="81" t="s">
        <v>13</v>
      </c>
      <c r="E530" s="81"/>
      <c r="F530" s="54">
        <f>C515</f>
        <v>831866</v>
      </c>
      <c r="G530" s="82">
        <f>C520</f>
        <v>394673</v>
      </c>
      <c r="H530" s="82"/>
      <c r="I530" s="55" t="s">
        <v>130</v>
      </c>
      <c r="J530" s="37"/>
      <c r="K530" s="32"/>
    </row>
    <row r="531" spans="1:11" s="25" customFormat="1" ht="15.75" x14ac:dyDescent="0.2">
      <c r="A531" s="43"/>
      <c r="B531" s="37"/>
      <c r="C531" s="37"/>
      <c r="D531" s="81" t="s">
        <v>14</v>
      </c>
      <c r="E531" s="81"/>
      <c r="F531" s="56"/>
      <c r="G531" s="82"/>
      <c r="H531" s="82"/>
      <c r="I531" s="46"/>
      <c r="J531" s="37"/>
      <c r="K531" s="32"/>
    </row>
    <row r="532" spans="1:11" s="25" customFormat="1" ht="15.75" x14ac:dyDescent="0.2">
      <c r="A532" s="43"/>
      <c r="B532" s="37"/>
      <c r="C532" s="37"/>
      <c r="D532" s="37"/>
      <c r="E532" s="57" t="s">
        <v>11</v>
      </c>
      <c r="F532" s="54">
        <f>F520</f>
        <v>0</v>
      </c>
      <c r="G532" s="82">
        <f>G520</f>
        <v>0</v>
      </c>
      <c r="H532" s="82"/>
      <c r="I532" s="46"/>
      <c r="J532" s="37"/>
      <c r="K532" s="32"/>
    </row>
    <row r="533" spans="1:11" s="25" customFormat="1" ht="15.75" x14ac:dyDescent="0.2">
      <c r="A533" s="43"/>
      <c r="B533" s="37"/>
      <c r="C533" s="37"/>
      <c r="D533" s="56"/>
      <c r="E533" s="56" t="s">
        <v>12</v>
      </c>
      <c r="F533" s="54">
        <f>F527</f>
        <v>619873</v>
      </c>
      <c r="G533" s="82">
        <f>G527</f>
        <v>211702</v>
      </c>
      <c r="H533" s="82"/>
      <c r="I533" s="46"/>
      <c r="J533" s="37"/>
      <c r="K533" s="32"/>
    </row>
    <row r="534" spans="1:11" s="25" customFormat="1" ht="16.5" thickBot="1" x14ac:dyDescent="0.25">
      <c r="A534" s="43"/>
      <c r="B534" s="37"/>
      <c r="C534" s="37"/>
      <c r="D534" s="81" t="s">
        <v>15</v>
      </c>
      <c r="E534" s="81"/>
      <c r="F534" s="58">
        <f>J520</f>
        <v>0</v>
      </c>
      <c r="G534" s="83">
        <f>K520</f>
        <v>0</v>
      </c>
      <c r="H534" s="83"/>
      <c r="I534" s="46"/>
      <c r="J534" s="37"/>
      <c r="K534" s="32"/>
    </row>
    <row r="535" spans="1:11" s="25" customFormat="1" ht="16.5" thickBot="1" x14ac:dyDescent="0.25">
      <c r="A535" s="43"/>
      <c r="B535" s="37"/>
      <c r="C535" s="37"/>
      <c r="D535" s="84" t="s">
        <v>16</v>
      </c>
      <c r="E535" s="84"/>
      <c r="F535" s="59">
        <f>SUM(F530,F532:F534)</f>
        <v>1451739</v>
      </c>
      <c r="G535" s="85">
        <f>SUM(G530,G532:G534)</f>
        <v>606375</v>
      </c>
      <c r="H535" s="85"/>
      <c r="I535" s="46"/>
      <c r="J535" s="37"/>
      <c r="K535" s="32"/>
    </row>
    <row r="536" spans="1:11" s="25" customFormat="1" ht="15.75" thickTop="1" x14ac:dyDescent="0.2">
      <c r="A536" s="43"/>
      <c r="B536" s="37"/>
      <c r="C536" s="37"/>
      <c r="D536" s="37"/>
      <c r="E536" s="37"/>
      <c r="F536" s="37"/>
      <c r="G536" s="37"/>
      <c r="H536" s="37"/>
      <c r="I536" s="46"/>
      <c r="J536" s="37"/>
      <c r="K536" s="32"/>
    </row>
    <row r="537" spans="1:11" ht="15.75" thickBot="1" x14ac:dyDescent="0.25">
      <c r="A537" s="10"/>
      <c r="B537" s="11"/>
      <c r="C537" s="11"/>
      <c r="D537" s="11"/>
      <c r="E537" s="11"/>
      <c r="F537" s="11"/>
      <c r="G537" s="11"/>
      <c r="H537" s="11"/>
      <c r="I537" s="21"/>
      <c r="J537" s="11"/>
      <c r="K537" s="12"/>
    </row>
    <row r="538" spans="1:11" ht="20.25" x14ac:dyDescent="0.2">
      <c r="A538" s="109" t="s">
        <v>17</v>
      </c>
      <c r="B538" s="110"/>
      <c r="C538" s="110"/>
      <c r="D538" s="110"/>
      <c r="E538" s="110"/>
      <c r="F538" s="110"/>
      <c r="G538" s="110"/>
      <c r="H538" s="110"/>
      <c r="I538" s="110"/>
      <c r="J538" s="110"/>
      <c r="K538" s="111"/>
    </row>
    <row r="539" spans="1:11" ht="15" x14ac:dyDescent="0.2">
      <c r="A539" s="4"/>
      <c r="B539" s="2"/>
      <c r="C539" s="2"/>
      <c r="D539" s="2"/>
      <c r="E539" s="2"/>
      <c r="F539" s="2"/>
      <c r="G539" s="2"/>
      <c r="H539" s="2"/>
      <c r="I539" s="20"/>
      <c r="J539" s="2"/>
      <c r="K539" s="3"/>
    </row>
    <row r="540" spans="1:11" ht="40.5" customHeight="1" x14ac:dyDescent="0.2">
      <c r="A540" s="4"/>
      <c r="B540" s="2"/>
      <c r="C540" s="120" t="s">
        <v>141</v>
      </c>
      <c r="D540" s="120"/>
      <c r="E540" s="120"/>
      <c r="F540" s="5" t="s">
        <v>10</v>
      </c>
      <c r="G540" s="118" t="s">
        <v>137</v>
      </c>
      <c r="H540" s="118"/>
      <c r="I540" s="20"/>
      <c r="J540" s="2"/>
      <c r="K540" s="3"/>
    </row>
    <row r="541" spans="1:11" ht="15.75" x14ac:dyDescent="0.2">
      <c r="A541" s="4"/>
      <c r="B541" s="2"/>
      <c r="C541" s="87" t="s">
        <v>13</v>
      </c>
      <c r="D541" s="87"/>
      <c r="E541" s="87"/>
      <c r="F541" s="6">
        <f>SUM(F22,F57,F82,F107,F139,F168,F193,F220,F242,F272,F298,F327,F356,F385,F414,F443,F472,F501,F530)</f>
        <v>153313141</v>
      </c>
      <c r="G541" s="119">
        <f>SUM(G22,G57,G82,G107,G139,G168,G193,G242,G272,G298,G327,G356,G385,G414,G443,G472,G501,G530)</f>
        <v>74491940</v>
      </c>
      <c r="H541" s="119"/>
      <c r="I541" s="24" t="s">
        <v>130</v>
      </c>
      <c r="J541" s="2"/>
      <c r="K541" s="3"/>
    </row>
    <row r="542" spans="1:11" ht="15.75" x14ac:dyDescent="0.2">
      <c r="A542" s="4"/>
      <c r="B542" s="2"/>
      <c r="C542" s="87" t="s">
        <v>14</v>
      </c>
      <c r="D542" s="87"/>
      <c r="E542" s="87"/>
      <c r="F542" s="7"/>
      <c r="G542" s="119"/>
      <c r="H542" s="119"/>
      <c r="I542" s="20"/>
      <c r="J542" s="2"/>
      <c r="K542" s="3"/>
    </row>
    <row r="543" spans="1:11" ht="15.75" x14ac:dyDescent="0.2">
      <c r="A543" s="4"/>
      <c r="B543" s="2"/>
      <c r="C543" s="2"/>
      <c r="D543" s="87" t="s">
        <v>11</v>
      </c>
      <c r="E543" s="87"/>
      <c r="F543" s="6">
        <f>SUM(F24,F59,F84,F109,F141,F170,F195,F225,F244,F274,F300,F329,F358,F387,F416,F445,F474,F503,F532)</f>
        <v>193668385</v>
      </c>
      <c r="G543" s="119">
        <f>SUM(G24,G59,G84,G109,G141,G170,G195,G220,G225,G244,G274,G300,G329,G358,G387,G416,G445,G474,G503,G532)</f>
        <v>25119520</v>
      </c>
      <c r="H543" s="119"/>
      <c r="I543" s="20"/>
      <c r="J543" s="2"/>
      <c r="K543" s="3"/>
    </row>
    <row r="544" spans="1:11" ht="15.75" x14ac:dyDescent="0.2">
      <c r="A544" s="4"/>
      <c r="B544" s="2"/>
      <c r="C544" s="2"/>
      <c r="D544" s="87" t="s">
        <v>12</v>
      </c>
      <c r="E544" s="87"/>
      <c r="F544" s="6">
        <f>SUM(F25,F60,F85,F110,F142,F171,F196,F245,F275,F301,F330,F359,F388,F417,F446,F475,F504,F533)</f>
        <v>3903230731</v>
      </c>
      <c r="G544" s="119">
        <f>SUM(G25,G60,G85,G110,G142,G171,G196,G245,G275,G301,G330,G359,G388,G417,G446,G475,G504,G533)</f>
        <v>1821594489</v>
      </c>
      <c r="H544" s="119"/>
      <c r="I544" s="20"/>
      <c r="J544" s="2"/>
      <c r="K544" s="3"/>
    </row>
    <row r="545" spans="1:11" ht="16.5" thickBot="1" x14ac:dyDescent="0.25">
      <c r="A545" s="4"/>
      <c r="B545" s="2"/>
      <c r="C545" s="87" t="s">
        <v>15</v>
      </c>
      <c r="D545" s="87"/>
      <c r="E545" s="87"/>
      <c r="F545" s="8">
        <f>SUM(F26,F61,F86,F111,F143,F172,F197,F246,F276,F302,F331,F360,F389,F418,F447,F476,F505,F534)</f>
        <v>0</v>
      </c>
      <c r="G545" s="89">
        <f>SUM(G26,G61,G86,G111,G143,G172,G197,G246,G276,G302,G331,G360,G389,G418,G447,G476,G505,G534)</f>
        <v>0</v>
      </c>
      <c r="H545" s="89"/>
      <c r="I545" s="91" t="s">
        <v>130</v>
      </c>
      <c r="J545" s="91"/>
      <c r="K545" s="92"/>
    </row>
    <row r="546" spans="1:11" ht="16.5" thickBot="1" x14ac:dyDescent="0.25">
      <c r="A546" s="4"/>
      <c r="B546" s="2"/>
      <c r="C546" s="88" t="s">
        <v>16</v>
      </c>
      <c r="D546" s="88"/>
      <c r="E546" s="88"/>
      <c r="F546" s="9">
        <f>SUM(F541,F543:F545)</f>
        <v>4250212257</v>
      </c>
      <c r="G546" s="90">
        <f>SUM(G541,G543:G545)</f>
        <v>1921205949</v>
      </c>
      <c r="H546" s="90"/>
      <c r="I546" s="86" t="s">
        <v>130</v>
      </c>
      <c r="J546" s="86"/>
      <c r="K546" s="16"/>
    </row>
    <row r="547" spans="1:11" ht="16.5" thickTop="1" thickBot="1" x14ac:dyDescent="0.25">
      <c r="A547" s="13"/>
      <c r="B547" s="14"/>
      <c r="C547" s="14"/>
      <c r="D547" s="14"/>
      <c r="E547" s="14"/>
      <c r="F547" s="14"/>
      <c r="G547" s="14"/>
      <c r="H547" s="14"/>
      <c r="I547" s="22"/>
      <c r="J547" s="14"/>
      <c r="K547" s="15"/>
    </row>
  </sheetData>
  <mergeCells count="456">
    <mergeCell ref="D419:E419"/>
    <mergeCell ref="G419:H419"/>
    <mergeCell ref="D415:E415"/>
    <mergeCell ref="G415:H415"/>
    <mergeCell ref="G416:H416"/>
    <mergeCell ref="G417:H417"/>
    <mergeCell ref="D418:E418"/>
    <mergeCell ref="G418:H418"/>
    <mergeCell ref="H404:I404"/>
    <mergeCell ref="D405:G405"/>
    <mergeCell ref="D413:E413"/>
    <mergeCell ref="G413:H413"/>
    <mergeCell ref="D414:E414"/>
    <mergeCell ref="G414:H414"/>
    <mergeCell ref="A396:C396"/>
    <mergeCell ref="A399:B399"/>
    <mergeCell ref="A401:C401"/>
    <mergeCell ref="A404:B404"/>
    <mergeCell ref="D404:E404"/>
    <mergeCell ref="D390:E390"/>
    <mergeCell ref="G390:H390"/>
    <mergeCell ref="A393:K393"/>
    <mergeCell ref="A394:C394"/>
    <mergeCell ref="D394:G394"/>
    <mergeCell ref="H394:K394"/>
    <mergeCell ref="D386:E386"/>
    <mergeCell ref="G386:H386"/>
    <mergeCell ref="G387:H387"/>
    <mergeCell ref="G388:H388"/>
    <mergeCell ref="D389:E389"/>
    <mergeCell ref="G389:H389"/>
    <mergeCell ref="H375:I375"/>
    <mergeCell ref="D376:G376"/>
    <mergeCell ref="D384:E384"/>
    <mergeCell ref="G384:H384"/>
    <mergeCell ref="D385:E385"/>
    <mergeCell ref="G385:H385"/>
    <mergeCell ref="A367:C367"/>
    <mergeCell ref="A370:B370"/>
    <mergeCell ref="A372:C372"/>
    <mergeCell ref="A375:B375"/>
    <mergeCell ref="D375:E375"/>
    <mergeCell ref="D361:E361"/>
    <mergeCell ref="G361:H361"/>
    <mergeCell ref="A364:K364"/>
    <mergeCell ref="A365:C365"/>
    <mergeCell ref="D365:G365"/>
    <mergeCell ref="H365:K365"/>
    <mergeCell ref="D357:E357"/>
    <mergeCell ref="G357:H357"/>
    <mergeCell ref="G358:H358"/>
    <mergeCell ref="G359:H359"/>
    <mergeCell ref="D360:E360"/>
    <mergeCell ref="G360:H360"/>
    <mergeCell ref="H346:I346"/>
    <mergeCell ref="D347:G347"/>
    <mergeCell ref="D355:E355"/>
    <mergeCell ref="G355:H355"/>
    <mergeCell ref="D356:E356"/>
    <mergeCell ref="G356:H356"/>
    <mergeCell ref="A338:C338"/>
    <mergeCell ref="A341:B341"/>
    <mergeCell ref="A343:C343"/>
    <mergeCell ref="A346:B346"/>
    <mergeCell ref="D346:E346"/>
    <mergeCell ref="D332:E332"/>
    <mergeCell ref="G332:H332"/>
    <mergeCell ref="A335:K335"/>
    <mergeCell ref="A336:C336"/>
    <mergeCell ref="D336:G336"/>
    <mergeCell ref="H336:K336"/>
    <mergeCell ref="D328:E328"/>
    <mergeCell ref="G328:H328"/>
    <mergeCell ref="G329:H329"/>
    <mergeCell ref="G330:H330"/>
    <mergeCell ref="D331:E331"/>
    <mergeCell ref="G331:H331"/>
    <mergeCell ref="H317:I317"/>
    <mergeCell ref="D318:G318"/>
    <mergeCell ref="D326:E326"/>
    <mergeCell ref="G326:H326"/>
    <mergeCell ref="D327:E327"/>
    <mergeCell ref="G327:H327"/>
    <mergeCell ref="A309:C309"/>
    <mergeCell ref="A312:B312"/>
    <mergeCell ref="A314:C314"/>
    <mergeCell ref="A317:B317"/>
    <mergeCell ref="D317:E317"/>
    <mergeCell ref="D303:E303"/>
    <mergeCell ref="G303:H303"/>
    <mergeCell ref="A306:K306"/>
    <mergeCell ref="A307:C307"/>
    <mergeCell ref="D307:G307"/>
    <mergeCell ref="H307:K307"/>
    <mergeCell ref="D299:E299"/>
    <mergeCell ref="G299:H299"/>
    <mergeCell ref="G300:H300"/>
    <mergeCell ref="G301:H301"/>
    <mergeCell ref="D302:E302"/>
    <mergeCell ref="G302:H302"/>
    <mergeCell ref="H290:I290"/>
    <mergeCell ref="D291:G291"/>
    <mergeCell ref="D297:E297"/>
    <mergeCell ref="G297:H297"/>
    <mergeCell ref="D298:E298"/>
    <mergeCell ref="G298:H298"/>
    <mergeCell ref="A283:C283"/>
    <mergeCell ref="A285:B285"/>
    <mergeCell ref="A287:C287"/>
    <mergeCell ref="A290:B290"/>
    <mergeCell ref="D290:E290"/>
    <mergeCell ref="D277:E277"/>
    <mergeCell ref="G277:H277"/>
    <mergeCell ref="A280:K280"/>
    <mergeCell ref="A281:C281"/>
    <mergeCell ref="D281:G281"/>
    <mergeCell ref="H281:K281"/>
    <mergeCell ref="D273:E273"/>
    <mergeCell ref="G273:H273"/>
    <mergeCell ref="G274:H274"/>
    <mergeCell ref="G275:H275"/>
    <mergeCell ref="D276:E276"/>
    <mergeCell ref="G276:H276"/>
    <mergeCell ref="H259:I259"/>
    <mergeCell ref="D260:G260"/>
    <mergeCell ref="D271:E271"/>
    <mergeCell ref="G271:H271"/>
    <mergeCell ref="D272:E272"/>
    <mergeCell ref="G272:H272"/>
    <mergeCell ref="A253:C253"/>
    <mergeCell ref="A255:B255"/>
    <mergeCell ref="A257:C257"/>
    <mergeCell ref="A259:B259"/>
    <mergeCell ref="D259:E259"/>
    <mergeCell ref="D247:E247"/>
    <mergeCell ref="G247:H247"/>
    <mergeCell ref="A250:K250"/>
    <mergeCell ref="A251:C251"/>
    <mergeCell ref="D251:G251"/>
    <mergeCell ref="H251:K251"/>
    <mergeCell ref="D243:E243"/>
    <mergeCell ref="G243:H243"/>
    <mergeCell ref="G244:H244"/>
    <mergeCell ref="G245:H245"/>
    <mergeCell ref="D246:E246"/>
    <mergeCell ref="G246:H246"/>
    <mergeCell ref="H235:I235"/>
    <mergeCell ref="D236:G236"/>
    <mergeCell ref="D241:E241"/>
    <mergeCell ref="G241:H241"/>
    <mergeCell ref="D242:E242"/>
    <mergeCell ref="G242:H242"/>
    <mergeCell ref="A229:C229"/>
    <mergeCell ref="A231:B231"/>
    <mergeCell ref="A233:C233"/>
    <mergeCell ref="A235:B235"/>
    <mergeCell ref="D235:E235"/>
    <mergeCell ref="D198:E198"/>
    <mergeCell ref="G198:H198"/>
    <mergeCell ref="A226:K226"/>
    <mergeCell ref="A227:C227"/>
    <mergeCell ref="D227:G227"/>
    <mergeCell ref="H227:K227"/>
    <mergeCell ref="A201:K201"/>
    <mergeCell ref="A202:C202"/>
    <mergeCell ref="D202:G202"/>
    <mergeCell ref="H202:K202"/>
    <mergeCell ref="A204:C204"/>
    <mergeCell ref="A207:B207"/>
    <mergeCell ref="A209:C209"/>
    <mergeCell ref="A211:B211"/>
    <mergeCell ref="D211:E211"/>
    <mergeCell ref="H211:I211"/>
    <mergeCell ref="D212:G212"/>
    <mergeCell ref="D217:E217"/>
    <mergeCell ref="G217:H217"/>
    <mergeCell ref="D194:E194"/>
    <mergeCell ref="G194:H194"/>
    <mergeCell ref="G195:H195"/>
    <mergeCell ref="G196:H196"/>
    <mergeCell ref="D197:E197"/>
    <mergeCell ref="G197:H197"/>
    <mergeCell ref="H186:I186"/>
    <mergeCell ref="D187:G187"/>
    <mergeCell ref="D192:E192"/>
    <mergeCell ref="G192:H192"/>
    <mergeCell ref="D193:E193"/>
    <mergeCell ref="G193:H193"/>
    <mergeCell ref="D173:E173"/>
    <mergeCell ref="G173:H173"/>
    <mergeCell ref="A179:C179"/>
    <mergeCell ref="A182:B182"/>
    <mergeCell ref="A184:C184"/>
    <mergeCell ref="A186:B186"/>
    <mergeCell ref="D186:E186"/>
    <mergeCell ref="A176:K176"/>
    <mergeCell ref="A177:C177"/>
    <mergeCell ref="D177:G177"/>
    <mergeCell ref="H177:K177"/>
    <mergeCell ref="D169:E169"/>
    <mergeCell ref="G169:H169"/>
    <mergeCell ref="G170:H170"/>
    <mergeCell ref="G171:H171"/>
    <mergeCell ref="D172:E172"/>
    <mergeCell ref="G172:H172"/>
    <mergeCell ref="H156:I156"/>
    <mergeCell ref="D157:G157"/>
    <mergeCell ref="D167:E167"/>
    <mergeCell ref="G167:H167"/>
    <mergeCell ref="D168:E168"/>
    <mergeCell ref="G168:H168"/>
    <mergeCell ref="A150:C150"/>
    <mergeCell ref="A152:B152"/>
    <mergeCell ref="A154:C154"/>
    <mergeCell ref="A156:B156"/>
    <mergeCell ref="D156:E156"/>
    <mergeCell ref="D144:E144"/>
    <mergeCell ref="G144:H144"/>
    <mergeCell ref="A147:K147"/>
    <mergeCell ref="A148:C148"/>
    <mergeCell ref="D148:G148"/>
    <mergeCell ref="H148:K148"/>
    <mergeCell ref="D140:E140"/>
    <mergeCell ref="G140:H140"/>
    <mergeCell ref="G141:H141"/>
    <mergeCell ref="G142:H142"/>
    <mergeCell ref="D143:E143"/>
    <mergeCell ref="G143:H143"/>
    <mergeCell ref="D126:G126"/>
    <mergeCell ref="D138:E138"/>
    <mergeCell ref="G138:H138"/>
    <mergeCell ref="D139:E139"/>
    <mergeCell ref="G139:H139"/>
    <mergeCell ref="A121:B121"/>
    <mergeCell ref="A123:C123"/>
    <mergeCell ref="A125:B125"/>
    <mergeCell ref="D125:E125"/>
    <mergeCell ref="H125:I125"/>
    <mergeCell ref="A115:K115"/>
    <mergeCell ref="A116:C116"/>
    <mergeCell ref="D116:G116"/>
    <mergeCell ref="H116:K116"/>
    <mergeCell ref="A118:C118"/>
    <mergeCell ref="G110:H110"/>
    <mergeCell ref="D111:E111"/>
    <mergeCell ref="G111:H111"/>
    <mergeCell ref="D112:E112"/>
    <mergeCell ref="G112:H112"/>
    <mergeCell ref="D106:E106"/>
    <mergeCell ref="G106:H106"/>
    <mergeCell ref="D107:E107"/>
    <mergeCell ref="G107:H107"/>
    <mergeCell ref="D108:E108"/>
    <mergeCell ref="G108:H108"/>
    <mergeCell ref="D99:E99"/>
    <mergeCell ref="H99:I99"/>
    <mergeCell ref="D100:G100"/>
    <mergeCell ref="A91:C91"/>
    <mergeCell ref="D91:G91"/>
    <mergeCell ref="H91:K91"/>
    <mergeCell ref="A93:C93"/>
    <mergeCell ref="A95:B95"/>
    <mergeCell ref="G109:H109"/>
    <mergeCell ref="D76:G76"/>
    <mergeCell ref="D81:E81"/>
    <mergeCell ref="G81:H81"/>
    <mergeCell ref="D82:E82"/>
    <mergeCell ref="D444:E444"/>
    <mergeCell ref="G444:H444"/>
    <mergeCell ref="G445:H445"/>
    <mergeCell ref="G446:H446"/>
    <mergeCell ref="D447:E447"/>
    <mergeCell ref="G447:H447"/>
    <mergeCell ref="D434:G434"/>
    <mergeCell ref="D442:E442"/>
    <mergeCell ref="D86:E86"/>
    <mergeCell ref="G86:H86"/>
    <mergeCell ref="D87:E87"/>
    <mergeCell ref="G87:H87"/>
    <mergeCell ref="A90:K90"/>
    <mergeCell ref="G82:H82"/>
    <mergeCell ref="D83:E83"/>
    <mergeCell ref="G83:H83"/>
    <mergeCell ref="G84:H84"/>
    <mergeCell ref="G85:H85"/>
    <mergeCell ref="A97:C97"/>
    <mergeCell ref="A99:B99"/>
    <mergeCell ref="A65:K65"/>
    <mergeCell ref="A66:C66"/>
    <mergeCell ref="D66:G66"/>
    <mergeCell ref="H66:K66"/>
    <mergeCell ref="A68:C68"/>
    <mergeCell ref="A71:B71"/>
    <mergeCell ref="A73:C73"/>
    <mergeCell ref="A75:B75"/>
    <mergeCell ref="D75:E75"/>
    <mergeCell ref="H75:I75"/>
    <mergeCell ref="H423:K423"/>
    <mergeCell ref="A425:C425"/>
    <mergeCell ref="A428:B428"/>
    <mergeCell ref="A430:C430"/>
    <mergeCell ref="A433:B433"/>
    <mergeCell ref="D433:E433"/>
    <mergeCell ref="H433:I433"/>
    <mergeCell ref="D448:E448"/>
    <mergeCell ref="G448:H448"/>
    <mergeCell ref="G540:H540"/>
    <mergeCell ref="G541:H541"/>
    <mergeCell ref="G542:H542"/>
    <mergeCell ref="G543:H543"/>
    <mergeCell ref="G544:H544"/>
    <mergeCell ref="C540:E540"/>
    <mergeCell ref="C541:E541"/>
    <mergeCell ref="C542:E542"/>
    <mergeCell ref="D543:E543"/>
    <mergeCell ref="D544:E544"/>
    <mergeCell ref="G27:H27"/>
    <mergeCell ref="G56:H56"/>
    <mergeCell ref="A30:K30"/>
    <mergeCell ref="A31:C31"/>
    <mergeCell ref="D31:G31"/>
    <mergeCell ref="H31:K31"/>
    <mergeCell ref="A33:C33"/>
    <mergeCell ref="A35:B35"/>
    <mergeCell ref="A37:C37"/>
    <mergeCell ref="A39:B39"/>
    <mergeCell ref="D39:E39"/>
    <mergeCell ref="H39:I39"/>
    <mergeCell ref="D3:G3"/>
    <mergeCell ref="A1:K1"/>
    <mergeCell ref="G21:H21"/>
    <mergeCell ref="G22:H22"/>
    <mergeCell ref="G23:H23"/>
    <mergeCell ref="D26:E26"/>
    <mergeCell ref="D27:E27"/>
    <mergeCell ref="A2:K2"/>
    <mergeCell ref="D21:E21"/>
    <mergeCell ref="D22:E22"/>
    <mergeCell ref="D23:E23"/>
    <mergeCell ref="D19:E19"/>
    <mergeCell ref="D12:E12"/>
    <mergeCell ref="H12:I12"/>
    <mergeCell ref="D13:G13"/>
    <mergeCell ref="H3:K3"/>
    <mergeCell ref="A5:C5"/>
    <mergeCell ref="A10:C10"/>
    <mergeCell ref="A8:B8"/>
    <mergeCell ref="A12:B12"/>
    <mergeCell ref="A3:C3"/>
    <mergeCell ref="G24:H24"/>
    <mergeCell ref="G25:H25"/>
    <mergeCell ref="G26:H26"/>
    <mergeCell ref="A480:K480"/>
    <mergeCell ref="D40:G40"/>
    <mergeCell ref="D56:E56"/>
    <mergeCell ref="D57:E57"/>
    <mergeCell ref="D58:E58"/>
    <mergeCell ref="D61:E61"/>
    <mergeCell ref="G57:H57"/>
    <mergeCell ref="G58:H58"/>
    <mergeCell ref="G59:H59"/>
    <mergeCell ref="G60:H60"/>
    <mergeCell ref="G61:H61"/>
    <mergeCell ref="G62:H62"/>
    <mergeCell ref="D62:E62"/>
    <mergeCell ref="A422:K422"/>
    <mergeCell ref="A423:C423"/>
    <mergeCell ref="D423:G423"/>
    <mergeCell ref="G475:H475"/>
    <mergeCell ref="D476:E476"/>
    <mergeCell ref="G476:H476"/>
    <mergeCell ref="D477:E477"/>
    <mergeCell ref="G477:H477"/>
    <mergeCell ref="G442:H442"/>
    <mergeCell ref="D443:E443"/>
    <mergeCell ref="G443:H443"/>
    <mergeCell ref="D500:E500"/>
    <mergeCell ref="A481:C481"/>
    <mergeCell ref="D481:G481"/>
    <mergeCell ref="H481:K481"/>
    <mergeCell ref="A483:C483"/>
    <mergeCell ref="A486:B486"/>
    <mergeCell ref="A488:C488"/>
    <mergeCell ref="G500:H500"/>
    <mergeCell ref="A491:B491"/>
    <mergeCell ref="D491:E491"/>
    <mergeCell ref="H491:I491"/>
    <mergeCell ref="D492:G492"/>
    <mergeCell ref="D501:E501"/>
    <mergeCell ref="D502:E502"/>
    <mergeCell ref="D505:E505"/>
    <mergeCell ref="D506:E506"/>
    <mergeCell ref="A538:K538"/>
    <mergeCell ref="G501:H501"/>
    <mergeCell ref="G502:H502"/>
    <mergeCell ref="G503:H503"/>
    <mergeCell ref="G504:H504"/>
    <mergeCell ref="G505:H505"/>
    <mergeCell ref="G506:H506"/>
    <mergeCell ref="A509:K509"/>
    <mergeCell ref="A510:C510"/>
    <mergeCell ref="D510:G510"/>
    <mergeCell ref="H510:K510"/>
    <mergeCell ref="A512:C512"/>
    <mergeCell ref="A515:B515"/>
    <mergeCell ref="A517:C517"/>
    <mergeCell ref="A520:B520"/>
    <mergeCell ref="D520:E520"/>
    <mergeCell ref="H520:I520"/>
    <mergeCell ref="D521:G521"/>
    <mergeCell ref="D529:E529"/>
    <mergeCell ref="G529:H529"/>
    <mergeCell ref="I546:J546"/>
    <mergeCell ref="C545:E545"/>
    <mergeCell ref="C546:E546"/>
    <mergeCell ref="G545:H545"/>
    <mergeCell ref="G546:H546"/>
    <mergeCell ref="I545:K545"/>
    <mergeCell ref="A451:K451"/>
    <mergeCell ref="A452:C452"/>
    <mergeCell ref="D452:G452"/>
    <mergeCell ref="H452:K452"/>
    <mergeCell ref="A454:C454"/>
    <mergeCell ref="A457:B457"/>
    <mergeCell ref="A459:C459"/>
    <mergeCell ref="A462:B462"/>
    <mergeCell ref="D462:E462"/>
    <mergeCell ref="H462:I462"/>
    <mergeCell ref="D463:G463"/>
    <mergeCell ref="D471:E471"/>
    <mergeCell ref="G471:H471"/>
    <mergeCell ref="D472:E472"/>
    <mergeCell ref="G472:H472"/>
    <mergeCell ref="D473:E473"/>
    <mergeCell ref="G473:H473"/>
    <mergeCell ref="G474:H474"/>
    <mergeCell ref="D530:E530"/>
    <mergeCell ref="G530:H530"/>
    <mergeCell ref="D531:E531"/>
    <mergeCell ref="G531:H531"/>
    <mergeCell ref="G532:H532"/>
    <mergeCell ref="G533:H533"/>
    <mergeCell ref="D534:E534"/>
    <mergeCell ref="G534:H534"/>
    <mergeCell ref="D535:E535"/>
    <mergeCell ref="G535:H535"/>
    <mergeCell ref="D218:E218"/>
    <mergeCell ref="G218:H218"/>
    <mergeCell ref="D219:E219"/>
    <mergeCell ref="G219:H219"/>
    <mergeCell ref="G220:H220"/>
    <mergeCell ref="G221:H221"/>
    <mergeCell ref="D222:E222"/>
    <mergeCell ref="G222:H222"/>
    <mergeCell ref="D223:E223"/>
    <mergeCell ref="G223:H223"/>
  </mergeCells>
  <pageMargins left="0.25" right="0.25" top="0.75" bottom="0.75" header="0.3" footer="0.3"/>
  <pageSetup scale="10" orientation="landscape" r:id="rId1"/>
  <headerFooter>
    <oddFooter>&amp;C&amp;P</oddFooter>
  </headerFooter>
  <rowBreaks count="37" manualBreakCount="37">
    <brk id="27" max="16383" man="1"/>
    <brk id="28" max="16383" man="1"/>
    <brk id="29" max="16383" man="1"/>
    <brk id="62" max="16383" man="1"/>
    <brk id="64" max="16383" man="1"/>
    <brk id="87" max="16383" man="1"/>
    <brk id="89" max="16383" man="1"/>
    <brk id="112" max="16383" man="1"/>
    <brk id="114" max="16383" man="1"/>
    <brk id="144" max="16383" man="1"/>
    <brk id="146" max="16383" man="1"/>
    <brk id="173" max="16383" man="1"/>
    <brk id="175" max="16383" man="1"/>
    <brk id="198" max="16383" man="1"/>
    <brk id="223" max="16383" man="1"/>
    <brk id="225" max="16383" man="1"/>
    <brk id="247" max="16383" man="1"/>
    <brk id="249" max="16383" man="1"/>
    <brk id="277" max="16383" man="1"/>
    <brk id="279" max="16383" man="1"/>
    <brk id="303" max="16383" man="1"/>
    <brk id="305" max="16383" man="1"/>
    <brk id="332" max="16383" man="1"/>
    <brk id="334" max="16383" man="1"/>
    <brk id="361" max="16383" man="1"/>
    <brk id="363" max="16383" man="1"/>
    <brk id="390" max="16383" man="1"/>
    <brk id="392" max="16383" man="1"/>
    <brk id="419" max="16383" man="1"/>
    <brk id="421" max="16383" man="1"/>
    <brk id="448" max="16383" man="1"/>
    <brk id="450" max="16383" man="1"/>
    <brk id="477" max="16383" man="1"/>
    <brk id="479" max="16383" man="1"/>
    <brk id="506" max="16383" man="1"/>
    <brk id="508" max="16383" man="1"/>
    <brk id="5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zoomScaleNormal="100" workbookViewId="0">
      <selection activeCell="P13" sqref="P13"/>
    </sheetView>
  </sheetViews>
  <sheetFormatPr defaultRowHeight="12.7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Budget Presentation Template</vt:lpstr>
      <vt:lpstr>Example</vt:lpstr>
      <vt:lpstr>'Budget Presentation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Lewis</dc:creator>
  <cp:lastModifiedBy>Long, Sarah H</cp:lastModifiedBy>
  <cp:lastPrinted>2021-02-10T15:19:24Z</cp:lastPrinted>
  <dcterms:created xsi:type="dcterms:W3CDTF">2016-12-14T16:23:44Z</dcterms:created>
  <dcterms:modified xsi:type="dcterms:W3CDTF">2021-02-10T15:23:27Z</dcterms:modified>
</cp:coreProperties>
</file>